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90" windowHeight="9495" tabRatio="863" activeTab="0"/>
  </bookViews>
  <sheets>
    <sheet name="AL" sheetId="1" r:id="rId1"/>
    <sheet name="BK" sheetId="2" r:id="rId2"/>
    <sheet name="BC1" sheetId="3" r:id="rId3"/>
    <sheet name="BC2" sheetId="4" r:id="rId4"/>
    <sheet name="BP" sheetId="5" r:id="rId5"/>
    <sheet name="CH" sheetId="6" r:id="rId6"/>
    <sheet name="GM" sheetId="7" r:id="rId7"/>
    <sheet name="HM1" sheetId="8" r:id="rId8"/>
    <sheet name="HM2" sheetId="9" r:id="rId9"/>
    <sheet name="HO" sheetId="10" r:id="rId10"/>
    <sheet name="KN" sheetId="11" r:id="rId11"/>
    <sheet name="LI" sheetId="12" r:id="rId12"/>
    <sheet name="LY" sheetId="13" r:id="rId13"/>
    <sheet name="LCM" sheetId="14" r:id="rId14"/>
    <sheet name="MO" sheetId="15" r:id="rId15"/>
    <sheet name="MR" sheetId="16" r:id="rId16"/>
    <sheet name="PA" sheetId="17" r:id="rId17"/>
    <sheet name="SC1" sheetId="18" r:id="rId18"/>
    <sheet name="SC2" sheetId="19" r:id="rId19"/>
    <sheet name="VT" sheetId="20" r:id="rId20"/>
    <sheet name="Sheet1" sheetId="21" r:id="rId21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0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1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2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3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4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5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6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7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8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9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20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sharedStrings.xml><?xml version="1.0" encoding="utf-8"?>
<sst xmlns="http://schemas.openxmlformats.org/spreadsheetml/2006/main" count="422" uniqueCount="36">
  <si>
    <t>ALEXANDRIA</t>
  </si>
  <si>
    <t>PARTICULATE MATTER 2.5 MICRON - UG/M3</t>
  </si>
  <si>
    <t>Monthly Max</t>
  </si>
  <si>
    <t>Yearly Max</t>
  </si>
  <si>
    <t>Mean</t>
  </si>
  <si>
    <t>STD Dev.</t>
  </si>
  <si>
    <t>#Samples</t>
  </si>
  <si>
    <t>BAKER</t>
  </si>
  <si>
    <t>KENNER</t>
  </si>
  <si>
    <t>VINTON</t>
  </si>
  <si>
    <t>GEISMAR</t>
  </si>
  <si>
    <t>MARRERO</t>
  </si>
  <si>
    <t>MONROE</t>
  </si>
  <si>
    <t>PORT ALLEN</t>
  </si>
  <si>
    <t>BAYOU PLAQUEMINE</t>
  </si>
  <si>
    <t>% obs/1st</t>
  </si>
  <si>
    <t>% obs/3rd</t>
  </si>
  <si>
    <t>% obs/2nd</t>
  </si>
  <si>
    <t>Annual% obs</t>
  </si>
  <si>
    <t>% obs/4th</t>
  </si>
  <si>
    <t>HOUMA</t>
  </si>
  <si>
    <t>Monthly %</t>
  </si>
  <si>
    <t>98th percentile</t>
  </si>
  <si>
    <t>CHALMETTE - VISTA SITE</t>
  </si>
  <si>
    <t xml:space="preserve"> </t>
  </si>
  <si>
    <t>HAMMOND 002</t>
  </si>
  <si>
    <t>BATON ROUGE / CAPITOL 001</t>
  </si>
  <si>
    <t>BATON ROUGE / CAPITOL 002</t>
  </si>
  <si>
    <t>HAMMOND 001</t>
  </si>
  <si>
    <t>LAFAYETTE TROOP I</t>
  </si>
  <si>
    <t>LAFAYETTE USGS</t>
  </si>
  <si>
    <t>LAKE CHARLES MCNEESE</t>
  </si>
  <si>
    <t>SHREVEPORT 001</t>
  </si>
  <si>
    <t>SHREVEPORT 002</t>
  </si>
  <si>
    <t>AQ</t>
  </si>
  <si>
    <t>AG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</si>
</sst>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name val="Arial Rounded MT Bold"/>
      <family val="2"/>
    </font>
    <font>
      <sz val="10"/>
      <color indexed="10"/>
      <name val="Arial Rounded MT Bold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 Rounded MT Bold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17" fontId="4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/>
    </xf>
    <xf numFmtId="164" fontId="39" fillId="0" borderId="0" xfId="0" applyNumberFormat="1" applyFont="1" applyFill="1" applyAlignment="1">
      <alignment/>
    </xf>
    <xf numFmtId="164" fontId="39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9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4" name="Text Box 18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5" name="Text Box 19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6" name="Text Box 20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7" name="Text Box 21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8" name="Text Box 22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9" name="Text Box 23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0" name="Text Box 24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4" name="Text Box 28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1" name="Text Box 3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2" name="Text Box 3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3" name="Text Box 3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4" name="Text Box 3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5" name="Text Box 3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6" name="Text Box 3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7" name="Text Box 4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8" name="Text Box 4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9" name="Text Box 4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0" name="Text Box 4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31" name="Text Box 4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1" name="Text Box 3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2" name="Text 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3" name="Text 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4" name="Text Box 3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5" name="Text 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6" name="Text 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7" name="Text Box 4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8" name="Text 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9" name="Text 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30" name="Text Box 4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1" name="Text Box 3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2" name="Text 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3" name="Text 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4" name="Text Box 3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5" name="Text 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6" name="Text 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7" name="Text Box 4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8" name="Text 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9" name="Text 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30" name="Text Box 4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1" name="Text Box 3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2" name="Text 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3" name="Text 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4" name="Text Box 3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5" name="Text 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6" name="Text 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7" name="Text Box 4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8" name="Text 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9" name="Text 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30" name="Text Box 4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2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3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1" name="Text Box 34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2" name="Text Box 35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3" name="Text Box 3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4" name="Text Box 3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5" name="Text 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6" name="Text 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7" name="Text Box 4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8" name="Text 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9" name="Text 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30" name="Text Box 43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1" name="Text Box 44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32" name="Text Box 4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3" name="Text Box 4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34" name="Text Box 4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35" name="Text Box 4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36" name="Text Box 4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7" name="Text Box 5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38" name="Text Box 5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39" name="Text Box 5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40" name="Text Box 5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1" name="Text Box 5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42" name="Text Box 5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43" name="Text Box 5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44" name="Text Box 5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257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086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9149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257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3086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9149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257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3086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49149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476250</xdr:colOff>
      <xdr:row>38</xdr:row>
      <xdr:rowOff>28575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6743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1257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3086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49149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1257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3086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49149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1257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3086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49149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476250</xdr:colOff>
      <xdr:row>38</xdr:row>
      <xdr:rowOff>28575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6743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3086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49149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3086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49149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3086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49149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476250</xdr:colOff>
      <xdr:row>38</xdr:row>
      <xdr:rowOff>28575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6743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3086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49149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3086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49149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3086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49149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476250</xdr:colOff>
      <xdr:row>38</xdr:row>
      <xdr:rowOff>28575</xdr:rowOff>
    </xdr:from>
    <xdr:ext cx="76200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6743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1257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3086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49149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1257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3086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49149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476250</xdr:colOff>
      <xdr:row>38</xdr:row>
      <xdr:rowOff>28575</xdr:rowOff>
    </xdr:from>
    <xdr:ext cx="76200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1257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38</xdr:row>
      <xdr:rowOff>28575</xdr:rowOff>
    </xdr:from>
    <xdr:ext cx="76200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3086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476250</xdr:colOff>
      <xdr:row>38</xdr:row>
      <xdr:rowOff>28575</xdr:rowOff>
    </xdr:from>
    <xdr:ext cx="76200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49149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476250</xdr:colOff>
      <xdr:row>38</xdr:row>
      <xdr:rowOff>28575</xdr:rowOff>
    </xdr:from>
    <xdr:ext cx="76200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6743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1" name="Text Box 34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2" name="Text 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3" name="Text 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4" name="Text Box 3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5" name="Text Box 3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6" name="Text Box 3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27" name="Text Box 4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28" name="Text Box 4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9" name="Text Box 4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0" name="Text Box 4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31" name="Text Box 4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32" name="Text Box 4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3" name="Text Box 4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34" name="Text Box 4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3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4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5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6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3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4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5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6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0" sqref="H20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9.28125" style="1" customWidth="1"/>
    <col min="14" max="16384" width="9.140625" style="1" customWidth="1"/>
  </cols>
  <sheetData>
    <row r="1" ht="12.75">
      <c r="F1" s="1" t="s">
        <v>0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10</v>
      </c>
      <c r="C4" s="7"/>
      <c r="D4" s="4"/>
      <c r="E4" s="7">
        <v>6</v>
      </c>
      <c r="F4" s="7">
        <v>6.2</v>
      </c>
      <c r="G4" s="3"/>
      <c r="H4" s="3"/>
      <c r="I4" s="3"/>
      <c r="J4" s="7">
        <v>9</v>
      </c>
      <c r="K4" s="7">
        <v>8</v>
      </c>
      <c r="L4" s="3"/>
      <c r="M4" s="3"/>
    </row>
    <row r="5" spans="1:13" ht="12.75">
      <c r="A5" s="1">
        <f aca="true" t="shared" si="0" ref="A5:A34">+A4+1</f>
        <v>2</v>
      </c>
      <c r="B5" s="7"/>
      <c r="C5" s="7"/>
      <c r="D5" s="7">
        <v>6.6</v>
      </c>
      <c r="E5" s="7"/>
      <c r="F5" s="7"/>
      <c r="G5" s="3"/>
      <c r="H5" s="3"/>
      <c r="I5" s="7">
        <v>13.5</v>
      </c>
      <c r="J5" s="7"/>
      <c r="K5" s="7"/>
      <c r="L5" s="3"/>
      <c r="M5" s="7"/>
    </row>
    <row r="6" spans="1:13" ht="12.75">
      <c r="A6" s="1">
        <f t="shared" si="0"/>
        <v>3</v>
      </c>
      <c r="B6" s="7"/>
      <c r="C6" s="7">
        <v>3.6</v>
      </c>
      <c r="D6" s="7"/>
      <c r="E6" s="7"/>
      <c r="F6" s="7"/>
      <c r="G6" s="7">
        <v>7.9</v>
      </c>
      <c r="H6" s="7">
        <v>16.5</v>
      </c>
      <c r="I6" s="7"/>
      <c r="J6" s="11"/>
      <c r="K6" s="7"/>
      <c r="L6" s="7">
        <v>8</v>
      </c>
      <c r="M6" s="7">
        <v>9.8</v>
      </c>
    </row>
    <row r="7" spans="1:13" ht="12.75">
      <c r="A7" s="1">
        <f t="shared" si="0"/>
        <v>4</v>
      </c>
      <c r="B7" s="7">
        <v>7.3</v>
      </c>
      <c r="C7" s="7"/>
      <c r="D7" s="7"/>
      <c r="E7" s="7">
        <v>9.4</v>
      </c>
      <c r="F7" s="7">
        <v>9.7</v>
      </c>
      <c r="G7" s="3"/>
      <c r="H7" s="7"/>
      <c r="I7" s="7"/>
      <c r="J7" s="7">
        <v>15.5</v>
      </c>
      <c r="K7" s="7">
        <v>6.5</v>
      </c>
      <c r="L7" s="3"/>
      <c r="M7" s="7"/>
    </row>
    <row r="8" spans="1:13" ht="12.75">
      <c r="A8" s="1">
        <f t="shared" si="0"/>
        <v>5</v>
      </c>
      <c r="B8" s="7"/>
      <c r="C8" s="7"/>
      <c r="D8" s="7">
        <v>6.7</v>
      </c>
      <c r="E8" s="3"/>
      <c r="F8" s="3"/>
      <c r="G8" s="3"/>
      <c r="H8" s="7"/>
      <c r="I8" s="7">
        <v>11</v>
      </c>
      <c r="J8" s="7"/>
      <c r="K8" s="7"/>
      <c r="L8" s="3"/>
      <c r="M8" s="7"/>
    </row>
    <row r="9" spans="1:13" ht="12.75">
      <c r="A9" s="1">
        <f t="shared" si="0"/>
        <v>6</v>
      </c>
      <c r="B9" s="7"/>
      <c r="C9" s="7">
        <v>8.1</v>
      </c>
      <c r="D9" s="7"/>
      <c r="E9" s="3"/>
      <c r="F9" s="3"/>
      <c r="G9" s="7">
        <v>11.7</v>
      </c>
      <c r="H9" s="7">
        <v>5.3</v>
      </c>
      <c r="I9" s="7"/>
      <c r="J9" s="7"/>
      <c r="K9" s="7"/>
      <c r="L9" s="7">
        <v>11.1</v>
      </c>
      <c r="M9" s="7">
        <v>7.1</v>
      </c>
    </row>
    <row r="10" spans="1:13" ht="12.75">
      <c r="A10" s="1">
        <f t="shared" si="0"/>
        <v>7</v>
      </c>
      <c r="B10" s="7">
        <v>2.6</v>
      </c>
      <c r="C10" s="7"/>
      <c r="D10" s="7"/>
      <c r="E10" s="7">
        <v>17.3</v>
      </c>
      <c r="F10" s="7">
        <v>12.5</v>
      </c>
      <c r="G10" s="7"/>
      <c r="H10" s="3"/>
      <c r="I10" s="7"/>
      <c r="J10" s="7">
        <v>8.9</v>
      </c>
      <c r="K10" s="7">
        <v>3.7</v>
      </c>
      <c r="L10" s="7"/>
      <c r="M10" s="7"/>
    </row>
    <row r="11" spans="1:13" ht="12.75">
      <c r="A11" s="1">
        <f t="shared" si="0"/>
        <v>8</v>
      </c>
      <c r="B11" s="7"/>
      <c r="C11" s="7"/>
      <c r="D11" s="7">
        <v>9.9</v>
      </c>
      <c r="E11" s="7"/>
      <c r="F11" s="7"/>
      <c r="G11" s="7"/>
      <c r="H11" s="3"/>
      <c r="I11" s="7">
        <v>16.7</v>
      </c>
      <c r="J11" s="7"/>
      <c r="K11" s="7"/>
      <c r="L11" s="7"/>
      <c r="M11" s="7"/>
    </row>
    <row r="12" spans="1:13" ht="12.75">
      <c r="A12" s="1">
        <f t="shared" si="0"/>
        <v>9</v>
      </c>
      <c r="B12" s="7"/>
      <c r="C12" s="7">
        <v>6.2</v>
      </c>
      <c r="D12" s="7"/>
      <c r="E12" s="7"/>
      <c r="F12" s="7"/>
      <c r="G12" s="7">
        <v>8.4</v>
      </c>
      <c r="H12" s="7">
        <v>12.2</v>
      </c>
      <c r="I12" s="3"/>
      <c r="J12" s="7"/>
      <c r="K12" s="7"/>
      <c r="L12" s="7">
        <v>13.2</v>
      </c>
      <c r="M12" s="7">
        <v>8</v>
      </c>
    </row>
    <row r="13" spans="1:13" ht="12.75">
      <c r="A13" s="1">
        <f t="shared" si="0"/>
        <v>10</v>
      </c>
      <c r="B13" s="7">
        <v>9.1</v>
      </c>
      <c r="C13" s="7"/>
      <c r="D13" s="11"/>
      <c r="E13" s="7">
        <v>17.4</v>
      </c>
      <c r="F13" s="7">
        <v>8.2</v>
      </c>
      <c r="G13" s="7"/>
      <c r="H13" s="7"/>
      <c r="I13" s="3"/>
      <c r="J13" s="7">
        <v>6</v>
      </c>
      <c r="K13" s="7">
        <v>2.3</v>
      </c>
      <c r="L13" s="7"/>
      <c r="M13" s="7"/>
    </row>
    <row r="14" spans="1:13" ht="12.75">
      <c r="A14" s="1">
        <f t="shared" si="0"/>
        <v>11</v>
      </c>
      <c r="B14" s="7"/>
      <c r="C14" s="7"/>
      <c r="D14" s="7">
        <v>6.7</v>
      </c>
      <c r="E14" s="7"/>
      <c r="F14" s="3"/>
      <c r="G14" s="7"/>
      <c r="H14" s="7"/>
      <c r="I14" s="7">
        <v>9.2</v>
      </c>
      <c r="J14" s="3"/>
      <c r="K14" s="3"/>
      <c r="L14" s="7"/>
      <c r="M14" s="7"/>
    </row>
    <row r="15" spans="1:13" ht="12.75">
      <c r="A15" s="1">
        <f t="shared" si="0"/>
        <v>12</v>
      </c>
      <c r="B15" s="7"/>
      <c r="C15" s="7">
        <v>4.6</v>
      </c>
      <c r="D15" s="7"/>
      <c r="E15" s="7"/>
      <c r="F15" s="3"/>
      <c r="G15" s="11" t="s">
        <v>24</v>
      </c>
      <c r="H15" s="7">
        <v>12.8</v>
      </c>
      <c r="I15" s="7"/>
      <c r="J15" s="3"/>
      <c r="K15" s="3"/>
      <c r="L15" s="7">
        <v>15.1</v>
      </c>
      <c r="M15" s="11" t="s">
        <v>24</v>
      </c>
    </row>
    <row r="16" spans="1:13" ht="12.75">
      <c r="A16" s="1">
        <f t="shared" si="0"/>
        <v>13</v>
      </c>
      <c r="B16" s="11">
        <v>7.4</v>
      </c>
      <c r="C16" s="7"/>
      <c r="D16" s="7"/>
      <c r="E16" s="7">
        <v>7.1</v>
      </c>
      <c r="F16" s="7">
        <v>8.6</v>
      </c>
      <c r="G16" s="7"/>
      <c r="H16" s="7"/>
      <c r="I16" s="7"/>
      <c r="J16" s="7">
        <v>4.9</v>
      </c>
      <c r="K16" s="7">
        <v>4.6</v>
      </c>
      <c r="L16" s="7"/>
      <c r="M16" s="11" t="s">
        <v>24</v>
      </c>
    </row>
    <row r="17" spans="1:13" ht="12.75">
      <c r="A17" s="1">
        <f t="shared" si="0"/>
        <v>14</v>
      </c>
      <c r="B17" s="7"/>
      <c r="C17" s="7"/>
      <c r="D17" s="7">
        <v>3.3</v>
      </c>
      <c r="E17" s="3"/>
      <c r="F17" s="3"/>
      <c r="G17" s="7"/>
      <c r="H17" s="7"/>
      <c r="I17" s="7">
        <v>13.9</v>
      </c>
      <c r="J17" s="7"/>
      <c r="K17" s="7"/>
      <c r="L17" s="7"/>
      <c r="M17" s="11"/>
    </row>
    <row r="18" spans="1:13" ht="12.75">
      <c r="A18" s="1">
        <f t="shared" si="0"/>
        <v>15</v>
      </c>
      <c r="B18" s="7"/>
      <c r="C18" s="7">
        <v>10.7</v>
      </c>
      <c r="D18" s="7"/>
      <c r="E18" s="3"/>
      <c r="F18" s="3"/>
      <c r="G18" s="7">
        <v>12.2</v>
      </c>
      <c r="H18" s="7">
        <v>13.7</v>
      </c>
      <c r="I18" s="7"/>
      <c r="J18" s="7"/>
      <c r="K18" s="7"/>
      <c r="L18" s="7">
        <v>11.9</v>
      </c>
      <c r="M18" s="11" t="s">
        <v>24</v>
      </c>
    </row>
    <row r="19" spans="1:13" ht="12.75">
      <c r="A19" s="1">
        <f t="shared" si="0"/>
        <v>16</v>
      </c>
      <c r="B19" s="7">
        <v>2.9</v>
      </c>
      <c r="C19" s="7"/>
      <c r="D19" s="11"/>
      <c r="E19" s="7">
        <v>8.2</v>
      </c>
      <c r="F19" s="7">
        <v>5</v>
      </c>
      <c r="G19" s="3"/>
      <c r="H19" s="7"/>
      <c r="I19" s="7"/>
      <c r="J19" s="7">
        <v>9</v>
      </c>
      <c r="K19" s="7">
        <v>4.5</v>
      </c>
      <c r="L19" s="7"/>
      <c r="M19" s="7"/>
    </row>
    <row r="20" spans="1:13" ht="12.75">
      <c r="A20" s="1">
        <f t="shared" si="0"/>
        <v>17</v>
      </c>
      <c r="B20" s="7"/>
      <c r="C20" s="7"/>
      <c r="D20" s="7">
        <v>5.8</v>
      </c>
      <c r="E20" s="7"/>
      <c r="F20" s="7"/>
      <c r="G20" s="3"/>
      <c r="H20" s="11"/>
      <c r="I20" s="7">
        <v>4.9</v>
      </c>
      <c r="J20" s="7"/>
      <c r="K20" s="7"/>
      <c r="L20" s="7"/>
      <c r="M20" s="7"/>
    </row>
    <row r="21" spans="1:13" ht="12.75">
      <c r="A21" s="1">
        <f t="shared" si="0"/>
        <v>18</v>
      </c>
      <c r="B21" s="7"/>
      <c r="C21" s="7">
        <v>8.3</v>
      </c>
      <c r="D21" s="7"/>
      <c r="E21" s="7"/>
      <c r="F21" s="7"/>
      <c r="G21" s="7">
        <v>8</v>
      </c>
      <c r="H21" s="7">
        <v>10.3</v>
      </c>
      <c r="I21" s="7"/>
      <c r="J21" s="7"/>
      <c r="K21" s="7"/>
      <c r="L21" s="7">
        <v>10</v>
      </c>
      <c r="M21" s="7">
        <v>7.6</v>
      </c>
    </row>
    <row r="22" spans="1:13" ht="12.75">
      <c r="A22" s="1">
        <f t="shared" si="0"/>
        <v>19</v>
      </c>
      <c r="B22" s="7">
        <v>7.5</v>
      </c>
      <c r="C22" s="7"/>
      <c r="D22" s="7"/>
      <c r="E22" s="7">
        <v>5.4</v>
      </c>
      <c r="F22" s="7">
        <v>8.5</v>
      </c>
      <c r="G22" s="7"/>
      <c r="H22" s="7"/>
      <c r="I22" s="7"/>
      <c r="J22" s="7">
        <v>9.4</v>
      </c>
      <c r="K22" s="7">
        <v>7.1</v>
      </c>
      <c r="L22" s="7"/>
      <c r="M22" s="7"/>
    </row>
    <row r="23" spans="1:13" ht="12.75">
      <c r="A23" s="1">
        <f t="shared" si="0"/>
        <v>20</v>
      </c>
      <c r="B23" s="7"/>
      <c r="C23" s="7"/>
      <c r="D23" s="7">
        <v>7.5</v>
      </c>
      <c r="E23" s="7"/>
      <c r="F23" s="7"/>
      <c r="G23" s="7"/>
      <c r="H23" s="7"/>
      <c r="I23" s="7">
        <v>5.4</v>
      </c>
      <c r="J23" s="7"/>
      <c r="K23" s="7"/>
      <c r="L23" s="7"/>
      <c r="M23" s="7"/>
    </row>
    <row r="24" spans="1:13" ht="12.75">
      <c r="A24" s="1">
        <f t="shared" si="0"/>
        <v>21</v>
      </c>
      <c r="B24" s="7"/>
      <c r="C24" s="7">
        <v>7.9</v>
      </c>
      <c r="D24" s="7"/>
      <c r="E24" s="7"/>
      <c r="F24" s="7"/>
      <c r="G24" s="7">
        <v>13.2</v>
      </c>
      <c r="H24" s="7">
        <v>6.3</v>
      </c>
      <c r="I24" s="7"/>
      <c r="J24" s="7"/>
      <c r="K24" s="7"/>
      <c r="L24" s="7">
        <v>9.9</v>
      </c>
      <c r="M24" s="7">
        <v>5.5</v>
      </c>
    </row>
    <row r="25" spans="1:13" ht="12.75">
      <c r="A25" s="1">
        <f t="shared" si="0"/>
        <v>22</v>
      </c>
      <c r="B25" s="7">
        <v>8.8</v>
      </c>
      <c r="C25" s="3"/>
      <c r="D25" s="7"/>
      <c r="E25" s="7">
        <v>7.9</v>
      </c>
      <c r="F25" s="7">
        <v>6.9</v>
      </c>
      <c r="G25" s="7"/>
      <c r="H25" s="7"/>
      <c r="I25" s="7"/>
      <c r="J25" s="7">
        <v>5</v>
      </c>
      <c r="K25" s="7">
        <v>3.7</v>
      </c>
      <c r="L25" s="7"/>
      <c r="M25" s="7"/>
    </row>
    <row r="26" spans="1:13" ht="12.75">
      <c r="A26" s="1">
        <f t="shared" si="0"/>
        <v>23</v>
      </c>
      <c r="B26" s="3"/>
      <c r="C26" s="3"/>
      <c r="D26" s="7">
        <v>8.8</v>
      </c>
      <c r="E26" s="7"/>
      <c r="F26" s="7"/>
      <c r="G26" s="7"/>
      <c r="H26" s="7"/>
      <c r="I26" s="7">
        <v>6.9</v>
      </c>
      <c r="J26" s="7"/>
      <c r="K26" s="7"/>
      <c r="L26" s="7"/>
      <c r="M26" s="7"/>
    </row>
    <row r="27" spans="1:13" ht="12.75">
      <c r="A27" s="1">
        <f t="shared" si="0"/>
        <v>24</v>
      </c>
      <c r="B27" s="3"/>
      <c r="C27" s="11">
        <v>7.1</v>
      </c>
      <c r="D27" s="3"/>
      <c r="E27" s="7"/>
      <c r="F27" s="7"/>
      <c r="G27" s="7">
        <v>13.2</v>
      </c>
      <c r="H27" s="7">
        <v>8.9</v>
      </c>
      <c r="I27" s="7"/>
      <c r="J27" s="7"/>
      <c r="K27" s="7"/>
      <c r="L27" s="7">
        <v>7.6</v>
      </c>
      <c r="M27" s="7">
        <v>3.6</v>
      </c>
    </row>
    <row r="28" spans="1:13" ht="12.75">
      <c r="A28" s="1">
        <f t="shared" si="0"/>
        <v>25</v>
      </c>
      <c r="B28" s="7">
        <v>8.7</v>
      </c>
      <c r="C28" s="7"/>
      <c r="D28" s="3"/>
      <c r="E28" s="7">
        <v>9.5</v>
      </c>
      <c r="F28" s="7">
        <v>9.4</v>
      </c>
      <c r="G28" s="7"/>
      <c r="H28" s="7"/>
      <c r="I28" s="7"/>
      <c r="J28" s="7">
        <v>8.3</v>
      </c>
      <c r="K28" s="7">
        <v>6.4</v>
      </c>
      <c r="L28" s="7"/>
      <c r="M28" s="7"/>
    </row>
    <row r="29" spans="1:13" ht="12.75">
      <c r="A29" s="1">
        <f t="shared" si="0"/>
        <v>26</v>
      </c>
      <c r="B29" s="7"/>
      <c r="C29" s="7"/>
      <c r="D29" s="7">
        <v>3.2</v>
      </c>
      <c r="E29" s="7"/>
      <c r="F29" s="7"/>
      <c r="G29" s="7"/>
      <c r="H29" s="7"/>
      <c r="I29" s="7">
        <v>12.1</v>
      </c>
      <c r="J29" s="7"/>
      <c r="K29" s="7"/>
      <c r="L29" s="7"/>
      <c r="M29" s="7"/>
    </row>
    <row r="30" spans="1:13" ht="12.75">
      <c r="A30" s="1">
        <f t="shared" si="0"/>
        <v>27</v>
      </c>
      <c r="B30" s="7"/>
      <c r="C30" s="7">
        <v>11</v>
      </c>
      <c r="D30" s="7"/>
      <c r="E30" s="7"/>
      <c r="F30" s="7"/>
      <c r="G30" s="7">
        <v>17.8</v>
      </c>
      <c r="H30" s="7">
        <v>6.9</v>
      </c>
      <c r="I30" s="7"/>
      <c r="J30" s="7"/>
      <c r="K30" s="7"/>
      <c r="L30" s="7">
        <v>6.4</v>
      </c>
      <c r="M30" s="7">
        <v>4.4</v>
      </c>
    </row>
    <row r="31" spans="1:13" ht="12.75">
      <c r="A31" s="1">
        <f t="shared" si="0"/>
        <v>28</v>
      </c>
      <c r="B31" s="7">
        <v>5.1</v>
      </c>
      <c r="C31" s="3"/>
      <c r="D31" s="7"/>
      <c r="E31" s="7">
        <v>3.2</v>
      </c>
      <c r="F31" s="7">
        <v>9.8</v>
      </c>
      <c r="G31" s="7"/>
      <c r="H31" s="7"/>
      <c r="I31" s="11"/>
      <c r="J31" s="7">
        <v>8.9</v>
      </c>
      <c r="K31" s="7">
        <v>7.9</v>
      </c>
      <c r="L31" s="7"/>
      <c r="M31" s="7"/>
    </row>
    <row r="32" spans="1:13" ht="12.75">
      <c r="A32" s="1">
        <f t="shared" si="0"/>
        <v>29</v>
      </c>
      <c r="B32" s="7"/>
      <c r="C32" s="3"/>
      <c r="D32" s="7">
        <v>4.3</v>
      </c>
      <c r="E32" s="3"/>
      <c r="F32" s="7"/>
      <c r="G32" s="7"/>
      <c r="H32" s="7"/>
      <c r="I32" s="7">
        <v>11</v>
      </c>
      <c r="J32" s="7"/>
      <c r="K32" s="7"/>
      <c r="L32" s="7"/>
      <c r="M32" s="7"/>
    </row>
    <row r="33" spans="1:13" ht="12.75">
      <c r="A33" s="1">
        <f t="shared" si="0"/>
        <v>30</v>
      </c>
      <c r="B33" s="7"/>
      <c r="C33" s="3"/>
      <c r="D33" s="3"/>
      <c r="E33" s="3"/>
      <c r="F33" s="7"/>
      <c r="G33" s="7">
        <v>8.5</v>
      </c>
      <c r="H33" s="7">
        <v>7.3</v>
      </c>
      <c r="I33" s="3"/>
      <c r="J33" s="7"/>
      <c r="K33" s="7"/>
      <c r="L33" s="7">
        <v>6.2</v>
      </c>
      <c r="M33" s="7">
        <v>6</v>
      </c>
    </row>
    <row r="34" spans="1:13" ht="12.75">
      <c r="A34" s="1">
        <f t="shared" si="0"/>
        <v>31</v>
      </c>
      <c r="B34" s="7">
        <v>14.7</v>
      </c>
      <c r="C34" s="3"/>
      <c r="D34" s="3"/>
      <c r="E34" s="3"/>
      <c r="F34" s="7">
        <v>11.4</v>
      </c>
      <c r="G34" s="3"/>
      <c r="H34" s="3"/>
      <c r="I34" s="3"/>
      <c r="J34" s="7"/>
      <c r="K34" s="7">
        <v>6.5</v>
      </c>
      <c r="L34" s="3"/>
      <c r="M34" s="7"/>
    </row>
    <row r="35" spans="1:13" ht="12.75">
      <c r="A35" s="1" t="s">
        <v>2</v>
      </c>
      <c r="B35" s="6">
        <f>MAX(B4:B34)</f>
        <v>14.7</v>
      </c>
      <c r="C35" s="6">
        <f aca="true" t="shared" si="1" ref="C35:M35">MAX(C4:C34)</f>
        <v>11</v>
      </c>
      <c r="D35" s="6">
        <f>MAX(D4:D34)</f>
        <v>9.9</v>
      </c>
      <c r="E35" s="6">
        <f t="shared" si="1"/>
        <v>17.4</v>
      </c>
      <c r="F35" s="6">
        <f t="shared" si="1"/>
        <v>12.5</v>
      </c>
      <c r="G35" s="6">
        <f t="shared" si="1"/>
        <v>17.8</v>
      </c>
      <c r="H35" s="6">
        <f>MAX(H4:H34)</f>
        <v>16.5</v>
      </c>
      <c r="I35" s="6">
        <f>MAX(I4:I34)</f>
        <v>16.7</v>
      </c>
      <c r="J35" s="6">
        <f t="shared" si="1"/>
        <v>15.5</v>
      </c>
      <c r="K35" s="6">
        <f>MAX(K4:K34)</f>
        <v>8</v>
      </c>
      <c r="L35" s="6">
        <f t="shared" si="1"/>
        <v>15.1</v>
      </c>
      <c r="M35" s="6">
        <f t="shared" si="1"/>
        <v>9.8</v>
      </c>
    </row>
    <row r="36" ht="12.75"/>
    <row r="37" spans="1:14" ht="12.75">
      <c r="A37" s="1" t="s">
        <v>3</v>
      </c>
      <c r="B37" s="1">
        <f>MAX(B4:M34)</f>
        <v>17.8</v>
      </c>
      <c r="D37" s="1" t="s">
        <v>4</v>
      </c>
      <c r="E37" s="7">
        <f>AVERAGE(B4:M34)</f>
        <v>8.447058823529408</v>
      </c>
      <c r="G37" s="1" t="s">
        <v>5</v>
      </c>
      <c r="H37" s="6">
        <f>STDEV(B4:M34)</f>
        <v>3.4109450832455916</v>
      </c>
      <c r="J37" s="1" t="s">
        <v>6</v>
      </c>
      <c r="K37" s="1">
        <f>COUNT(B4:M34)</f>
        <v>119</v>
      </c>
      <c r="M37" s="1" t="s">
        <v>18</v>
      </c>
      <c r="N37" s="6">
        <f>K37/122*100</f>
        <v>97.54098360655738</v>
      </c>
    </row>
    <row r="38" ht="12.75"/>
    <row r="39" spans="3:13" ht="12.75">
      <c r="C39" s="1" t="s">
        <v>15</v>
      </c>
      <c r="D39" s="6">
        <f>COUNT(B4:D34)/30*100</f>
        <v>100</v>
      </c>
      <c r="F39" s="1" t="s">
        <v>17</v>
      </c>
      <c r="G39" s="6">
        <f>COUNT(E4:G34)/30*100</f>
        <v>100</v>
      </c>
      <c r="I39" s="1" t="s">
        <v>16</v>
      </c>
      <c r="J39" s="6">
        <f>COUNT(H4:J34)/31*100</f>
        <v>96.7741935483871</v>
      </c>
      <c r="L39" s="1" t="s">
        <v>19</v>
      </c>
      <c r="M39" s="6">
        <f>COUNT(K4:M34)/31*100</f>
        <v>93.54838709677419</v>
      </c>
    </row>
    <row r="40" ht="12.75"/>
    <row r="41" spans="1:3" ht="12.75">
      <c r="A41" s="1" t="s">
        <v>22</v>
      </c>
      <c r="C41" s="8">
        <f>PERCENTILE(B4:M34,0.98)</f>
        <v>17.084</v>
      </c>
    </row>
    <row r="42" spans="1:13" ht="12.75">
      <c r="A42" s="1" t="s">
        <v>21</v>
      </c>
      <c r="B42" s="7">
        <f>COUNT(B4:B34)/11*100</f>
        <v>100</v>
      </c>
      <c r="C42" s="7">
        <f>COUNT(C4:C34)/9*100</f>
        <v>100</v>
      </c>
      <c r="D42" s="7">
        <f>COUNT(D4:D34)/11*100</f>
        <v>90.9090909090909</v>
      </c>
      <c r="E42" s="7">
        <f>COUNT(E4:E34)/10*100</f>
        <v>100</v>
      </c>
      <c r="F42" s="7">
        <f>COUNT(F4:F34)/10*100</f>
        <v>110.00000000000001</v>
      </c>
      <c r="G42" s="7">
        <f>COUNT(G4:G34)/10*100</f>
        <v>90</v>
      </c>
      <c r="H42" s="7">
        <f>COUNT(H4:H34)/11*100</f>
        <v>90.9090909090909</v>
      </c>
      <c r="I42" s="7">
        <f>COUNT(I4:I34)/10*100</f>
        <v>100</v>
      </c>
      <c r="J42" s="7">
        <f>COUNT(J4:J34)/10*100</f>
        <v>100</v>
      </c>
      <c r="K42" s="7">
        <f>COUNT(K4:K34)/10*100</f>
        <v>110.00000000000001</v>
      </c>
      <c r="L42" s="7">
        <f>COUNT(L4:L34)/10*100</f>
        <v>100</v>
      </c>
      <c r="M42" s="7">
        <f>COUNT(M4:M34)/11*100</f>
        <v>72.72727272727273</v>
      </c>
    </row>
    <row r="44" ht="12.75">
      <c r="B44" s="1" t="s">
        <v>24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4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9" sqref="F9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20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11.3</v>
      </c>
      <c r="C4" s="3"/>
      <c r="D4" s="3"/>
      <c r="E4" s="7">
        <v>6.8</v>
      </c>
      <c r="F4" s="7">
        <v>6.2</v>
      </c>
      <c r="G4" s="3"/>
      <c r="H4" s="3"/>
      <c r="I4" s="3"/>
      <c r="J4" s="7">
        <v>12.9</v>
      </c>
      <c r="K4" s="7">
        <v>7.3</v>
      </c>
      <c r="L4" s="11"/>
      <c r="M4" s="3"/>
    </row>
    <row r="5" spans="1:13" ht="12.75">
      <c r="A5" s="1">
        <f aca="true" t="shared" si="0" ref="A5:A34">+A4+1</f>
        <v>2</v>
      </c>
      <c r="B5" s="7"/>
      <c r="C5" s="3"/>
      <c r="D5" s="7">
        <v>7.7</v>
      </c>
      <c r="E5" s="7"/>
      <c r="F5" s="7"/>
      <c r="G5" s="7"/>
      <c r="H5" s="3"/>
      <c r="I5" s="7">
        <v>11.7</v>
      </c>
      <c r="J5" s="7"/>
      <c r="K5" s="7"/>
      <c r="L5" s="5"/>
      <c r="M5" s="7"/>
    </row>
    <row r="6" spans="1:13" ht="12.75">
      <c r="A6" s="1">
        <f t="shared" si="0"/>
        <v>3</v>
      </c>
      <c r="B6" s="7"/>
      <c r="C6" s="7">
        <v>5.1</v>
      </c>
      <c r="D6" s="3"/>
      <c r="E6" s="7"/>
      <c r="F6" s="7"/>
      <c r="G6" s="7">
        <v>6.3</v>
      </c>
      <c r="H6" s="7">
        <v>13</v>
      </c>
      <c r="I6" s="7"/>
      <c r="J6" s="11"/>
      <c r="K6" s="11"/>
      <c r="L6" s="11" t="s">
        <v>24</v>
      </c>
      <c r="M6" s="7">
        <v>10.8</v>
      </c>
    </row>
    <row r="7" spans="1:13" ht="12.75">
      <c r="A7" s="1">
        <f t="shared" si="0"/>
        <v>4</v>
      </c>
      <c r="B7" s="7">
        <v>4.1</v>
      </c>
      <c r="C7" s="3"/>
      <c r="D7" s="3"/>
      <c r="E7" s="7">
        <v>11.6</v>
      </c>
      <c r="F7" s="7">
        <v>5.1</v>
      </c>
      <c r="G7" s="7"/>
      <c r="H7" s="7"/>
      <c r="I7" s="7"/>
      <c r="J7" s="7">
        <v>10.7</v>
      </c>
      <c r="K7" s="7">
        <v>4.1</v>
      </c>
      <c r="L7" s="11"/>
      <c r="M7" s="7"/>
    </row>
    <row r="8" spans="1:13" ht="12.75">
      <c r="A8" s="1">
        <f t="shared" si="0"/>
        <v>5</v>
      </c>
      <c r="B8" s="3"/>
      <c r="C8" s="3"/>
      <c r="D8" s="7">
        <v>7.2</v>
      </c>
      <c r="E8" s="7"/>
      <c r="F8" s="3"/>
      <c r="G8" s="7"/>
      <c r="H8" s="7"/>
      <c r="I8" s="7">
        <v>11.9</v>
      </c>
      <c r="J8" s="7"/>
      <c r="K8" s="7"/>
      <c r="L8" s="11"/>
      <c r="M8" s="7"/>
    </row>
    <row r="9" spans="1:13" ht="12.75">
      <c r="A9" s="1">
        <f t="shared" si="0"/>
        <v>6</v>
      </c>
      <c r="B9" s="3"/>
      <c r="C9" s="7">
        <v>7.1</v>
      </c>
      <c r="D9" s="7"/>
      <c r="E9" s="7"/>
      <c r="F9" s="3"/>
      <c r="G9" s="7">
        <v>11.7</v>
      </c>
      <c r="H9" s="7">
        <v>6.7</v>
      </c>
      <c r="I9" s="7"/>
      <c r="J9" s="11"/>
      <c r="K9" s="11"/>
      <c r="L9" s="7">
        <v>10.5</v>
      </c>
      <c r="M9" s="7">
        <v>7.7</v>
      </c>
    </row>
    <row r="10" spans="1:13" ht="12.75">
      <c r="A10" s="1">
        <f t="shared" si="0"/>
        <v>7</v>
      </c>
      <c r="B10" s="7">
        <v>2.8</v>
      </c>
      <c r="C10" s="7"/>
      <c r="D10" s="7"/>
      <c r="E10" s="7">
        <v>7</v>
      </c>
      <c r="F10" s="7">
        <v>9</v>
      </c>
      <c r="G10" s="7"/>
      <c r="H10" s="3"/>
      <c r="I10" s="3"/>
      <c r="J10" s="7">
        <v>4.3</v>
      </c>
      <c r="K10" s="7">
        <v>3.3</v>
      </c>
      <c r="L10" s="7"/>
      <c r="M10" s="7"/>
    </row>
    <row r="11" spans="1:13" ht="12.75">
      <c r="A11" s="1">
        <f t="shared" si="0"/>
        <v>8</v>
      </c>
      <c r="B11" s="7"/>
      <c r="C11" s="7"/>
      <c r="D11" s="7">
        <v>7</v>
      </c>
      <c r="E11" s="7"/>
      <c r="F11" s="7"/>
      <c r="G11" s="7"/>
      <c r="H11" s="3"/>
      <c r="I11" s="7">
        <v>8.6</v>
      </c>
      <c r="J11" s="3"/>
      <c r="K11" s="7"/>
      <c r="L11" s="7"/>
      <c r="M11" s="7"/>
    </row>
    <row r="12" spans="1:13" ht="12.75">
      <c r="A12" s="1">
        <f t="shared" si="0"/>
        <v>9</v>
      </c>
      <c r="B12" s="7"/>
      <c r="C12" s="7">
        <v>6.3</v>
      </c>
      <c r="D12" s="7"/>
      <c r="E12" s="7"/>
      <c r="F12" s="7"/>
      <c r="G12" s="7">
        <v>8</v>
      </c>
      <c r="H12" s="7">
        <v>8.7</v>
      </c>
      <c r="I12" s="7"/>
      <c r="J12" s="5"/>
      <c r="K12" s="7"/>
      <c r="L12" s="7">
        <v>7.4</v>
      </c>
      <c r="M12" s="7">
        <v>6.9</v>
      </c>
    </row>
    <row r="13" spans="1:13" ht="12.75">
      <c r="A13" s="1">
        <f t="shared" si="0"/>
        <v>10</v>
      </c>
      <c r="B13" s="7">
        <v>4.9</v>
      </c>
      <c r="C13" s="7"/>
      <c r="D13" s="7"/>
      <c r="E13" s="7">
        <v>13.5</v>
      </c>
      <c r="F13" s="7">
        <v>10.1</v>
      </c>
      <c r="G13" s="7"/>
      <c r="H13" s="7"/>
      <c r="I13" s="7"/>
      <c r="J13" s="7">
        <v>5.9</v>
      </c>
      <c r="K13" s="11" t="s">
        <v>24</v>
      </c>
      <c r="L13" s="7">
        <v>6.4</v>
      </c>
      <c r="M13" s="7"/>
    </row>
    <row r="14" spans="1:13" ht="12.75">
      <c r="A14" s="1">
        <f t="shared" si="0"/>
        <v>11</v>
      </c>
      <c r="B14" s="3"/>
      <c r="C14" s="7"/>
      <c r="D14" s="7">
        <v>6</v>
      </c>
      <c r="E14" s="7"/>
      <c r="F14" s="7"/>
      <c r="G14" s="7"/>
      <c r="H14" s="7"/>
      <c r="I14" s="7">
        <v>8.3</v>
      </c>
      <c r="J14" s="7"/>
      <c r="K14" s="3"/>
      <c r="L14" s="7"/>
      <c r="M14" s="7"/>
    </row>
    <row r="15" spans="1:13" ht="12.75">
      <c r="A15" s="1">
        <f t="shared" si="0"/>
        <v>12</v>
      </c>
      <c r="B15" s="3"/>
      <c r="C15" s="7">
        <v>7.6</v>
      </c>
      <c r="D15" s="7"/>
      <c r="E15" s="7"/>
      <c r="F15" s="7"/>
      <c r="G15" s="7">
        <v>6.7</v>
      </c>
      <c r="H15" s="7">
        <v>14</v>
      </c>
      <c r="I15" s="7"/>
      <c r="J15" s="11"/>
      <c r="K15" s="3"/>
      <c r="L15" s="7"/>
      <c r="M15" s="7">
        <v>4.1</v>
      </c>
    </row>
    <row r="16" spans="1:13" ht="12.75">
      <c r="A16" s="1">
        <f t="shared" si="0"/>
        <v>13</v>
      </c>
      <c r="B16" s="7">
        <v>9.3</v>
      </c>
      <c r="C16" s="7"/>
      <c r="D16" s="7"/>
      <c r="E16" s="7">
        <v>12</v>
      </c>
      <c r="F16" s="7">
        <v>9.7</v>
      </c>
      <c r="G16" s="7"/>
      <c r="H16" s="7"/>
      <c r="I16" s="7"/>
      <c r="J16" s="7">
        <v>4.5</v>
      </c>
      <c r="K16" s="7">
        <v>4.5</v>
      </c>
      <c r="L16" s="7">
        <v>16.5</v>
      </c>
      <c r="M16" s="7"/>
    </row>
    <row r="17" spans="1:13" ht="12.75">
      <c r="A17" s="1">
        <f t="shared" si="0"/>
        <v>14</v>
      </c>
      <c r="B17" s="7"/>
      <c r="C17" s="7"/>
      <c r="D17" s="7">
        <v>7.2</v>
      </c>
      <c r="E17" s="7"/>
      <c r="F17" s="7"/>
      <c r="G17" s="7"/>
      <c r="H17" s="7"/>
      <c r="I17" s="7">
        <v>12</v>
      </c>
      <c r="J17" s="7"/>
      <c r="K17" s="7"/>
      <c r="L17" s="7"/>
      <c r="M17" s="7"/>
    </row>
    <row r="18" spans="1:13" ht="12.75">
      <c r="A18" s="1">
        <f t="shared" si="0"/>
        <v>15</v>
      </c>
      <c r="B18" s="7"/>
      <c r="C18" s="7">
        <v>15.3</v>
      </c>
      <c r="D18" s="7"/>
      <c r="E18" s="7"/>
      <c r="F18" s="7"/>
      <c r="G18" s="7">
        <v>10.2</v>
      </c>
      <c r="H18" s="7">
        <v>7.5</v>
      </c>
      <c r="I18" s="7"/>
      <c r="J18" s="11"/>
      <c r="K18" s="7"/>
      <c r="L18" s="7"/>
      <c r="M18" s="7">
        <v>1.4</v>
      </c>
    </row>
    <row r="19" spans="1:13" ht="12.75">
      <c r="A19" s="1">
        <f t="shared" si="0"/>
        <v>16</v>
      </c>
      <c r="B19" s="7">
        <v>8.6</v>
      </c>
      <c r="C19" s="7"/>
      <c r="D19" s="7"/>
      <c r="E19" s="7">
        <v>11.2</v>
      </c>
      <c r="F19" s="7">
        <v>5.2</v>
      </c>
      <c r="G19" s="7"/>
      <c r="H19" s="7"/>
      <c r="I19" s="7"/>
      <c r="J19" s="7">
        <v>8</v>
      </c>
      <c r="K19" s="11" t="s">
        <v>24</v>
      </c>
      <c r="L19" s="7">
        <v>10.3</v>
      </c>
      <c r="M19" s="7"/>
    </row>
    <row r="20" spans="1:13" ht="12.75">
      <c r="A20" s="1">
        <f t="shared" si="0"/>
        <v>17</v>
      </c>
      <c r="B20" s="7"/>
      <c r="C20" s="7"/>
      <c r="D20" s="7">
        <v>7.2</v>
      </c>
      <c r="E20" s="7"/>
      <c r="F20" s="7"/>
      <c r="G20" s="7"/>
      <c r="H20" s="7"/>
      <c r="I20" s="7">
        <v>2.9</v>
      </c>
      <c r="J20" s="7"/>
      <c r="K20" s="7"/>
      <c r="L20" s="7"/>
      <c r="M20" s="7"/>
    </row>
    <row r="21" spans="1:13" ht="12.75">
      <c r="A21" s="1">
        <f t="shared" si="0"/>
        <v>18</v>
      </c>
      <c r="B21" s="7"/>
      <c r="C21" s="7">
        <v>8.3</v>
      </c>
      <c r="D21" s="7"/>
      <c r="E21" s="7"/>
      <c r="F21" s="7"/>
      <c r="G21" s="7">
        <v>7.2</v>
      </c>
      <c r="H21" s="7">
        <v>4.6</v>
      </c>
      <c r="I21" s="7"/>
      <c r="J21" s="11"/>
      <c r="K21" s="7"/>
      <c r="L21" s="11" t="s">
        <v>24</v>
      </c>
      <c r="M21" s="7">
        <v>4.3</v>
      </c>
    </row>
    <row r="22" spans="1:13" ht="12.75">
      <c r="A22" s="1">
        <f t="shared" si="0"/>
        <v>19</v>
      </c>
      <c r="B22" s="7">
        <v>6.7</v>
      </c>
      <c r="C22" s="7"/>
      <c r="D22" s="7"/>
      <c r="E22" s="7">
        <v>6.2</v>
      </c>
      <c r="F22" s="7">
        <v>9.5</v>
      </c>
      <c r="G22" s="7"/>
      <c r="H22" s="7"/>
      <c r="I22" s="7"/>
      <c r="J22" s="7">
        <v>8</v>
      </c>
      <c r="K22" s="11" t="s">
        <v>24</v>
      </c>
      <c r="L22" s="7"/>
      <c r="M22" s="7"/>
    </row>
    <row r="23" spans="1:13" ht="12.75">
      <c r="A23" s="1">
        <f t="shared" si="0"/>
        <v>20</v>
      </c>
      <c r="B23" s="7"/>
      <c r="C23" s="7"/>
      <c r="D23" s="7">
        <v>14</v>
      </c>
      <c r="E23" s="7"/>
      <c r="F23" s="7"/>
      <c r="G23" s="7"/>
      <c r="H23" s="7"/>
      <c r="I23" s="7">
        <v>3.8</v>
      </c>
      <c r="J23" s="7"/>
      <c r="K23" s="7"/>
      <c r="L23" s="7"/>
      <c r="M23" s="7"/>
    </row>
    <row r="24" spans="1:13" ht="12.75">
      <c r="A24" s="1">
        <f t="shared" si="0"/>
        <v>21</v>
      </c>
      <c r="B24" s="7"/>
      <c r="C24" s="7">
        <v>5.3</v>
      </c>
      <c r="D24" s="7"/>
      <c r="E24" s="7"/>
      <c r="F24" s="7"/>
      <c r="G24" s="7">
        <v>9.8</v>
      </c>
      <c r="H24" s="7">
        <v>10.1</v>
      </c>
      <c r="I24" s="7"/>
      <c r="J24" s="7"/>
      <c r="K24" s="7"/>
      <c r="L24" s="7">
        <v>11.5</v>
      </c>
      <c r="M24" s="7">
        <v>8.1</v>
      </c>
    </row>
    <row r="25" spans="1:13" ht="12.75">
      <c r="A25" s="1">
        <f t="shared" si="0"/>
        <v>22</v>
      </c>
      <c r="B25" s="7">
        <v>8.3</v>
      </c>
      <c r="C25" s="7"/>
      <c r="D25" s="7"/>
      <c r="E25" s="7">
        <v>4.3</v>
      </c>
      <c r="F25" s="7">
        <v>6.3</v>
      </c>
      <c r="G25" s="3"/>
      <c r="H25" s="7"/>
      <c r="I25" s="7"/>
      <c r="J25" s="7">
        <v>5</v>
      </c>
      <c r="K25" s="7">
        <v>5.2</v>
      </c>
      <c r="L25" s="7"/>
      <c r="M25" s="7"/>
    </row>
    <row r="26" spans="1:13" ht="12.75">
      <c r="A26" s="1">
        <f t="shared" si="0"/>
        <v>23</v>
      </c>
      <c r="B26" s="7"/>
      <c r="C26" s="7"/>
      <c r="D26" s="7">
        <v>8.8</v>
      </c>
      <c r="E26" s="3"/>
      <c r="F26" s="7"/>
      <c r="G26" s="3"/>
      <c r="H26" s="7"/>
      <c r="I26" s="7">
        <v>8.7</v>
      </c>
      <c r="J26" s="7"/>
      <c r="K26" s="7"/>
      <c r="L26" s="7"/>
      <c r="M26" s="7"/>
    </row>
    <row r="27" spans="1:13" ht="12.75">
      <c r="A27" s="1">
        <f t="shared" si="0"/>
        <v>24</v>
      </c>
      <c r="B27" s="7"/>
      <c r="C27" s="7">
        <v>11.2</v>
      </c>
      <c r="D27" s="7"/>
      <c r="E27" s="3"/>
      <c r="F27" s="7"/>
      <c r="G27" s="7">
        <v>11</v>
      </c>
      <c r="H27" s="7">
        <v>13.3</v>
      </c>
      <c r="I27" s="7"/>
      <c r="J27" s="7"/>
      <c r="K27" s="7"/>
      <c r="L27" s="7">
        <v>8.6</v>
      </c>
      <c r="M27" s="7">
        <v>5.8</v>
      </c>
    </row>
    <row r="28" spans="1:13" ht="12.75">
      <c r="A28" s="1">
        <f t="shared" si="0"/>
        <v>25</v>
      </c>
      <c r="B28" s="7">
        <v>18.5</v>
      </c>
      <c r="C28" s="3"/>
      <c r="D28" s="7"/>
      <c r="E28" s="7">
        <v>10.5</v>
      </c>
      <c r="F28" s="7">
        <v>4.7</v>
      </c>
      <c r="G28" s="7"/>
      <c r="H28" s="7"/>
      <c r="I28" s="7"/>
      <c r="J28" s="7">
        <v>6.6</v>
      </c>
      <c r="K28" s="7">
        <v>7.5</v>
      </c>
      <c r="L28" s="7"/>
      <c r="M28" s="7"/>
    </row>
    <row r="29" spans="1:13" ht="12.75">
      <c r="A29" s="1">
        <f t="shared" si="0"/>
        <v>26</v>
      </c>
      <c r="B29" s="7"/>
      <c r="C29" s="3"/>
      <c r="D29" s="7">
        <v>6.4</v>
      </c>
      <c r="E29" s="7"/>
      <c r="F29" s="7"/>
      <c r="G29" s="7"/>
      <c r="H29" s="7"/>
      <c r="I29" s="7">
        <v>18.5</v>
      </c>
      <c r="J29" s="7"/>
      <c r="K29" s="7"/>
      <c r="L29" s="7"/>
      <c r="M29" s="7"/>
    </row>
    <row r="30" spans="1:13" ht="12.75">
      <c r="A30" s="1">
        <f t="shared" si="0"/>
        <v>27</v>
      </c>
      <c r="B30" s="7"/>
      <c r="C30" s="7">
        <v>6.7</v>
      </c>
      <c r="D30" s="7"/>
      <c r="E30" s="7"/>
      <c r="F30" s="7"/>
      <c r="G30" s="11" t="s">
        <v>34</v>
      </c>
      <c r="H30" s="7">
        <v>6.1</v>
      </c>
      <c r="I30" s="7"/>
      <c r="J30" s="7"/>
      <c r="K30" s="11">
        <v>6.6</v>
      </c>
      <c r="L30" s="7">
        <v>8.7</v>
      </c>
      <c r="M30" s="7">
        <v>6.5</v>
      </c>
    </row>
    <row r="31" spans="1:13" ht="12.75">
      <c r="A31" s="1">
        <f t="shared" si="0"/>
        <v>28</v>
      </c>
      <c r="B31" s="7">
        <v>4.9</v>
      </c>
      <c r="C31" s="3"/>
      <c r="D31" s="11"/>
      <c r="E31" s="7">
        <v>7</v>
      </c>
      <c r="F31" s="7">
        <v>12.2</v>
      </c>
      <c r="G31" s="7"/>
      <c r="H31" s="7">
        <v>9.8</v>
      </c>
      <c r="I31" s="11"/>
      <c r="J31" s="7">
        <v>4.6</v>
      </c>
      <c r="K31" s="7">
        <v>6.7</v>
      </c>
      <c r="L31" s="7"/>
      <c r="M31" s="7"/>
    </row>
    <row r="32" spans="1:13" ht="12.75">
      <c r="A32" s="1">
        <f t="shared" si="0"/>
        <v>29</v>
      </c>
      <c r="B32" s="7"/>
      <c r="C32" s="3"/>
      <c r="D32" s="11" t="s">
        <v>24</v>
      </c>
      <c r="E32" s="3"/>
      <c r="F32" s="7"/>
      <c r="G32" s="7"/>
      <c r="H32" s="7"/>
      <c r="I32" s="7">
        <v>13.3</v>
      </c>
      <c r="J32" s="3"/>
      <c r="K32" s="7">
        <v>8.5</v>
      </c>
      <c r="L32" s="7"/>
      <c r="M32" s="7"/>
    </row>
    <row r="33" spans="1:13" ht="12.75">
      <c r="A33" s="1">
        <f t="shared" si="0"/>
        <v>30</v>
      </c>
      <c r="B33" s="7"/>
      <c r="C33" s="3"/>
      <c r="D33" s="3"/>
      <c r="E33" s="3"/>
      <c r="F33" s="7"/>
      <c r="G33" s="7">
        <v>14.4</v>
      </c>
      <c r="H33" s="7">
        <v>6.6</v>
      </c>
      <c r="I33" s="3"/>
      <c r="J33" s="3"/>
      <c r="K33" s="11">
        <v>6.6</v>
      </c>
      <c r="L33" s="7">
        <v>9.3</v>
      </c>
      <c r="M33" s="7">
        <v>5.9</v>
      </c>
    </row>
    <row r="34" spans="1:13" ht="12.75">
      <c r="A34" s="1">
        <f t="shared" si="0"/>
        <v>31</v>
      </c>
      <c r="B34" s="7">
        <v>15.6</v>
      </c>
      <c r="C34" s="3"/>
      <c r="D34" s="3"/>
      <c r="E34" s="3"/>
      <c r="F34" s="7">
        <v>10.7</v>
      </c>
      <c r="G34" s="3"/>
      <c r="H34" s="3"/>
      <c r="I34" s="5"/>
      <c r="J34" s="3"/>
      <c r="K34" s="7">
        <v>6.6</v>
      </c>
      <c r="L34" s="3"/>
      <c r="M34" s="3"/>
    </row>
    <row r="35" spans="1:14" ht="12.75">
      <c r="A35" s="1" t="s">
        <v>2</v>
      </c>
      <c r="B35" s="6">
        <f>MAX(B4:B34)</f>
        <v>18.5</v>
      </c>
      <c r="C35" s="6">
        <f aca="true" t="shared" si="1" ref="C35:M35">MAX(C4:C34)</f>
        <v>15.3</v>
      </c>
      <c r="D35" s="6">
        <f>MAX(D4:D34)</f>
        <v>14</v>
      </c>
      <c r="E35" s="6">
        <f t="shared" si="1"/>
        <v>13.5</v>
      </c>
      <c r="F35" s="6">
        <f t="shared" si="1"/>
        <v>12.2</v>
      </c>
      <c r="G35" s="6">
        <f t="shared" si="1"/>
        <v>14.4</v>
      </c>
      <c r="H35" s="6">
        <f>MAX(H4:H34)</f>
        <v>14</v>
      </c>
      <c r="I35" s="6">
        <f>MAX(I4:I34)</f>
        <v>18.5</v>
      </c>
      <c r="J35" s="6">
        <f t="shared" si="1"/>
        <v>12.9</v>
      </c>
      <c r="K35" s="6">
        <f>MAX(K4:K34)</f>
        <v>8.5</v>
      </c>
      <c r="L35" s="6">
        <f t="shared" si="1"/>
        <v>16.5</v>
      </c>
      <c r="M35" s="6">
        <f t="shared" si="1"/>
        <v>10.8</v>
      </c>
      <c r="N35" s="6"/>
    </row>
    <row r="36" ht="12.75"/>
    <row r="37" spans="1:14" ht="12.75">
      <c r="A37" s="1" t="s">
        <v>3</v>
      </c>
      <c r="B37" s="1">
        <f>MAX(B4:M34)</f>
        <v>18.5</v>
      </c>
      <c r="D37" s="1" t="s">
        <v>4</v>
      </c>
      <c r="E37" s="6">
        <f>AVERAGE(B4:M34)</f>
        <v>8.264166666666666</v>
      </c>
      <c r="G37" s="1" t="s">
        <v>5</v>
      </c>
      <c r="H37" s="6">
        <f>STDEV(B4:M34)</f>
        <v>3.302069527624471</v>
      </c>
      <c r="J37" s="1" t="s">
        <v>6</v>
      </c>
      <c r="K37" s="1">
        <f>COUNT(B4:M34)</f>
        <v>120</v>
      </c>
      <c r="M37" s="1" t="s">
        <v>18</v>
      </c>
      <c r="N37" s="6">
        <f>K37/122*100</f>
        <v>98.36065573770492</v>
      </c>
    </row>
    <row r="38" ht="12.75"/>
    <row r="39" spans="3:13" ht="12.75">
      <c r="C39" s="1" t="s">
        <v>15</v>
      </c>
      <c r="D39" s="6">
        <f>COUNT(B4:D34)/30*100</f>
        <v>96.66666666666667</v>
      </c>
      <c r="F39" s="1" t="s">
        <v>17</v>
      </c>
      <c r="G39" s="6">
        <f>COUNT(E4:G34)/30*100</f>
        <v>100</v>
      </c>
      <c r="I39" s="1" t="s">
        <v>16</v>
      </c>
      <c r="J39" s="6">
        <f>COUNT(H4:J34)/31*100</f>
        <v>100</v>
      </c>
      <c r="L39" s="1" t="s">
        <v>19</v>
      </c>
      <c r="M39" s="6">
        <f>COUNT(K4:M34)/31*100</f>
        <v>96.7741935483871</v>
      </c>
    </row>
    <row r="40" ht="12.75"/>
    <row r="41" spans="1:3" ht="12.75">
      <c r="A41" s="1" t="s">
        <v>22</v>
      </c>
      <c r="C41" s="8">
        <f>PERCENTILE(B4:M34,0.98)</f>
        <v>16.158000000000005</v>
      </c>
    </row>
    <row r="42" spans="1:13" ht="12.75">
      <c r="A42" s="1" t="s">
        <v>21</v>
      </c>
      <c r="B42" s="7">
        <f>COUNT(B4:B34)/11*100</f>
        <v>100</v>
      </c>
      <c r="C42" s="7">
        <f>COUNT(C4:C34)/9*100</f>
        <v>100</v>
      </c>
      <c r="D42" s="7">
        <f>COUNT(D4:D34)/11*100</f>
        <v>81.81818181818183</v>
      </c>
      <c r="E42" s="7">
        <f>COUNT(E4:E34)/10*100</f>
        <v>100</v>
      </c>
      <c r="F42" s="7">
        <f>COUNT(F4:F34)/10*100</f>
        <v>110.00000000000001</v>
      </c>
      <c r="G42" s="7">
        <f>COUNT(G4:G34)/10*100</f>
        <v>90</v>
      </c>
      <c r="H42" s="7">
        <f>COUNT(H4:H34)/11*100</f>
        <v>100</v>
      </c>
      <c r="I42" s="7">
        <f>COUNT(I4:I34)/10*100</f>
        <v>100</v>
      </c>
      <c r="J42" s="7">
        <f>COUNT(J4:J34)/10*100</f>
        <v>100</v>
      </c>
      <c r="K42" s="7">
        <f>COUNT(K4:K34)/10*100</f>
        <v>110.00000000000001</v>
      </c>
      <c r="L42" s="7">
        <f>COUNT(L4:L34)/10*100</f>
        <v>90</v>
      </c>
      <c r="M42" s="7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N4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0" sqref="G20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8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14.5</v>
      </c>
      <c r="C4" s="11">
        <v>11.5</v>
      </c>
      <c r="D4" s="7">
        <v>6.4</v>
      </c>
      <c r="E4" s="11">
        <v>7.2</v>
      </c>
      <c r="F4" s="7">
        <v>6.8</v>
      </c>
      <c r="G4" s="7">
        <v>12.6</v>
      </c>
      <c r="H4" s="7">
        <v>17.3</v>
      </c>
      <c r="I4" s="7">
        <v>11.9</v>
      </c>
      <c r="J4" s="11" t="s">
        <v>24</v>
      </c>
      <c r="K4" s="11">
        <v>8.5</v>
      </c>
      <c r="L4" s="7">
        <v>4.3</v>
      </c>
      <c r="M4" s="7">
        <v>8.1</v>
      </c>
    </row>
    <row r="5" spans="1:13" ht="12.75">
      <c r="A5" s="1">
        <f aca="true" t="shared" si="0" ref="A5:A34">+A4+1</f>
        <v>2</v>
      </c>
      <c r="B5" s="7">
        <v>6.9</v>
      </c>
      <c r="C5" s="7">
        <v>3.8</v>
      </c>
      <c r="D5" s="7">
        <v>5.7</v>
      </c>
      <c r="E5" s="7">
        <v>8.8</v>
      </c>
      <c r="F5" s="7">
        <v>7.6</v>
      </c>
      <c r="G5" s="7">
        <v>8.5</v>
      </c>
      <c r="H5" s="7">
        <v>16.6</v>
      </c>
      <c r="I5" s="7">
        <v>12.2</v>
      </c>
      <c r="J5" s="11">
        <v>12.3</v>
      </c>
      <c r="K5" s="11">
        <v>4.9</v>
      </c>
      <c r="L5" s="7">
        <v>5.4</v>
      </c>
      <c r="M5" s="7">
        <v>3.5</v>
      </c>
    </row>
    <row r="6" spans="1:13" ht="12.75">
      <c r="A6" s="1">
        <f t="shared" si="0"/>
        <v>3</v>
      </c>
      <c r="B6" s="7">
        <v>4.8</v>
      </c>
      <c r="C6" s="7">
        <v>4.1</v>
      </c>
      <c r="D6" s="7">
        <v>8.9</v>
      </c>
      <c r="E6" s="7">
        <v>12.3</v>
      </c>
      <c r="F6" s="7">
        <v>6.8</v>
      </c>
      <c r="G6" s="7">
        <v>4.2</v>
      </c>
      <c r="H6" s="7">
        <v>14.7</v>
      </c>
      <c r="I6" s="7">
        <v>14.1</v>
      </c>
      <c r="J6" s="11">
        <v>11.8</v>
      </c>
      <c r="K6" s="7">
        <v>7.9</v>
      </c>
      <c r="L6" s="11" t="s">
        <v>24</v>
      </c>
      <c r="M6" s="5" t="s">
        <v>24</v>
      </c>
    </row>
    <row r="7" spans="1:13" ht="12.75">
      <c r="A7" s="1">
        <f t="shared" si="0"/>
        <v>4</v>
      </c>
      <c r="B7" s="7">
        <v>4.6</v>
      </c>
      <c r="C7" s="7">
        <v>3.7</v>
      </c>
      <c r="D7" s="7">
        <v>7</v>
      </c>
      <c r="E7" s="7">
        <v>12.2</v>
      </c>
      <c r="F7" s="7">
        <v>6.7</v>
      </c>
      <c r="G7" s="7">
        <v>5.3</v>
      </c>
      <c r="H7" s="7">
        <v>10.8</v>
      </c>
      <c r="I7" s="7">
        <v>14.2</v>
      </c>
      <c r="J7" s="11">
        <v>7.2</v>
      </c>
      <c r="K7" s="7">
        <v>4</v>
      </c>
      <c r="L7" s="7">
        <v>14.2</v>
      </c>
      <c r="M7" s="5" t="s">
        <v>24</v>
      </c>
    </row>
    <row r="8" spans="1:13" ht="12.75">
      <c r="A8" s="1">
        <f t="shared" si="0"/>
        <v>5</v>
      </c>
      <c r="B8" s="7">
        <v>6.5</v>
      </c>
      <c r="C8" s="7">
        <v>6.7</v>
      </c>
      <c r="D8" s="7">
        <v>9.2</v>
      </c>
      <c r="E8" s="7">
        <v>11.3</v>
      </c>
      <c r="F8" s="7">
        <v>7.7</v>
      </c>
      <c r="G8" s="7">
        <v>4</v>
      </c>
      <c r="H8" s="7">
        <v>7.1</v>
      </c>
      <c r="I8" s="7">
        <v>12.2</v>
      </c>
      <c r="J8" s="11">
        <v>4.6</v>
      </c>
      <c r="K8" s="7">
        <v>5.4</v>
      </c>
      <c r="L8" s="7">
        <v>13</v>
      </c>
      <c r="M8" s="3">
        <v>5.5</v>
      </c>
    </row>
    <row r="9" spans="1:13" ht="12.75">
      <c r="A9" s="1">
        <f t="shared" si="0"/>
        <v>6</v>
      </c>
      <c r="B9" s="7">
        <v>4.8</v>
      </c>
      <c r="C9" s="7">
        <v>8.2</v>
      </c>
      <c r="D9" s="7">
        <v>9.3</v>
      </c>
      <c r="E9" s="7">
        <v>3.7</v>
      </c>
      <c r="F9" s="7">
        <v>10.7</v>
      </c>
      <c r="G9" s="7">
        <v>11.5</v>
      </c>
      <c r="H9" s="7">
        <v>5.2</v>
      </c>
      <c r="I9" s="7">
        <v>11.4</v>
      </c>
      <c r="J9" s="11">
        <v>7.1</v>
      </c>
      <c r="K9" s="7">
        <v>4.7</v>
      </c>
      <c r="L9" s="7">
        <v>11.2</v>
      </c>
      <c r="M9" s="3">
        <v>7.7</v>
      </c>
    </row>
    <row r="10" spans="1:13" ht="12.75">
      <c r="A10" s="1">
        <f t="shared" si="0"/>
        <v>7</v>
      </c>
      <c r="B10" s="7">
        <v>3.1</v>
      </c>
      <c r="C10" s="7">
        <v>8</v>
      </c>
      <c r="D10" s="7">
        <v>6.8</v>
      </c>
      <c r="E10" s="7">
        <v>6.1</v>
      </c>
      <c r="F10" s="7">
        <v>9.8</v>
      </c>
      <c r="G10" s="7">
        <v>12.3</v>
      </c>
      <c r="H10" s="7">
        <v>6.1</v>
      </c>
      <c r="I10" s="7">
        <v>13.5</v>
      </c>
      <c r="J10" s="11" t="s">
        <v>24</v>
      </c>
      <c r="K10" s="7">
        <v>4.8</v>
      </c>
      <c r="L10" s="7">
        <v>10.8</v>
      </c>
      <c r="M10" s="3">
        <v>8.5</v>
      </c>
    </row>
    <row r="11" spans="1:13" ht="12.75">
      <c r="A11" s="1">
        <f t="shared" si="0"/>
        <v>8</v>
      </c>
      <c r="B11" s="7">
        <v>6.1</v>
      </c>
      <c r="C11" s="7">
        <v>6.1</v>
      </c>
      <c r="D11" s="7">
        <v>7.7</v>
      </c>
      <c r="E11" s="7">
        <v>7.5</v>
      </c>
      <c r="F11" s="7">
        <v>10</v>
      </c>
      <c r="G11" s="7">
        <v>8.2</v>
      </c>
      <c r="H11" s="7">
        <v>8</v>
      </c>
      <c r="I11" s="7">
        <v>6.8</v>
      </c>
      <c r="J11" s="11" t="s">
        <v>24</v>
      </c>
      <c r="K11" s="7">
        <v>7</v>
      </c>
      <c r="L11" s="7">
        <v>8.2</v>
      </c>
      <c r="M11" s="3">
        <v>7.1</v>
      </c>
    </row>
    <row r="12" spans="1:13" ht="12.75">
      <c r="A12" s="1">
        <f t="shared" si="0"/>
        <v>9</v>
      </c>
      <c r="B12" s="7">
        <v>11.6</v>
      </c>
      <c r="C12" s="7">
        <v>6.1</v>
      </c>
      <c r="D12" s="7">
        <v>7.4</v>
      </c>
      <c r="E12" s="7">
        <v>5.5</v>
      </c>
      <c r="F12" s="7">
        <v>11.3</v>
      </c>
      <c r="G12" s="7">
        <v>8</v>
      </c>
      <c r="H12" s="7">
        <v>10.3</v>
      </c>
      <c r="I12" s="7">
        <v>4.9</v>
      </c>
      <c r="J12" s="11">
        <v>5.6</v>
      </c>
      <c r="K12" s="7">
        <v>4.8</v>
      </c>
      <c r="L12" s="7">
        <v>5.6</v>
      </c>
      <c r="M12" s="3">
        <v>7</v>
      </c>
    </row>
    <row r="13" spans="1:13" ht="12.75">
      <c r="A13" s="1">
        <f t="shared" si="0"/>
        <v>10</v>
      </c>
      <c r="B13" s="7">
        <v>6.7</v>
      </c>
      <c r="C13" s="7">
        <v>5.7</v>
      </c>
      <c r="D13" s="7">
        <v>6.7</v>
      </c>
      <c r="E13" s="7">
        <v>13.3</v>
      </c>
      <c r="F13" s="7">
        <v>10.7</v>
      </c>
      <c r="G13" s="7">
        <v>8.5</v>
      </c>
      <c r="H13" s="7">
        <v>12.6</v>
      </c>
      <c r="I13" s="7">
        <v>5.8</v>
      </c>
      <c r="J13" s="11">
        <v>6.9</v>
      </c>
      <c r="K13" s="7">
        <v>1.3</v>
      </c>
      <c r="L13" s="7">
        <v>3.6</v>
      </c>
      <c r="M13" s="3">
        <v>7.1</v>
      </c>
    </row>
    <row r="14" spans="1:13" ht="12.75">
      <c r="A14" s="1">
        <f t="shared" si="0"/>
        <v>11</v>
      </c>
      <c r="B14" s="7">
        <v>12.9</v>
      </c>
      <c r="C14" s="7">
        <v>5.9</v>
      </c>
      <c r="D14" s="7">
        <v>7.4</v>
      </c>
      <c r="E14" s="7">
        <v>7.2</v>
      </c>
      <c r="F14" s="7">
        <v>9.9</v>
      </c>
      <c r="G14" s="7">
        <v>7.9</v>
      </c>
      <c r="H14" s="7">
        <v>15.2</v>
      </c>
      <c r="I14" s="7">
        <v>8.3</v>
      </c>
      <c r="J14" s="11">
        <v>4.4</v>
      </c>
      <c r="K14" s="7">
        <v>6.9</v>
      </c>
      <c r="L14" s="7">
        <v>10.5</v>
      </c>
      <c r="M14" s="3">
        <v>4.3</v>
      </c>
    </row>
    <row r="15" spans="1:13" ht="12.75">
      <c r="A15" s="1">
        <f t="shared" si="0"/>
        <v>12</v>
      </c>
      <c r="B15" s="7">
        <v>11.2</v>
      </c>
      <c r="C15" s="7">
        <v>7.2</v>
      </c>
      <c r="D15" s="7">
        <v>11.7</v>
      </c>
      <c r="E15" s="7">
        <v>11.8</v>
      </c>
      <c r="F15" s="7">
        <v>10.7</v>
      </c>
      <c r="G15" s="7">
        <v>7</v>
      </c>
      <c r="H15" s="11">
        <v>15.4</v>
      </c>
      <c r="I15" s="7">
        <v>7.4</v>
      </c>
      <c r="J15" s="11">
        <v>3.1</v>
      </c>
      <c r="K15" s="7">
        <v>6.6</v>
      </c>
      <c r="L15" s="7">
        <v>14.6</v>
      </c>
      <c r="M15" s="3">
        <v>3.5</v>
      </c>
    </row>
    <row r="16" spans="1:13" ht="12.75">
      <c r="A16" s="1">
        <f t="shared" si="0"/>
        <v>13</v>
      </c>
      <c r="B16" s="7">
        <v>6.9</v>
      </c>
      <c r="C16" s="7">
        <v>7.5</v>
      </c>
      <c r="D16" s="7">
        <v>7.9</v>
      </c>
      <c r="E16" s="7">
        <v>12</v>
      </c>
      <c r="F16" s="7">
        <v>10.2</v>
      </c>
      <c r="G16" s="7">
        <v>7.5</v>
      </c>
      <c r="H16" s="11">
        <v>11.4</v>
      </c>
      <c r="I16" s="7">
        <v>13</v>
      </c>
      <c r="J16" s="11">
        <v>3.8</v>
      </c>
      <c r="K16" s="7">
        <v>6.3</v>
      </c>
      <c r="L16" s="7">
        <v>13.5</v>
      </c>
      <c r="M16" s="3">
        <v>12.3</v>
      </c>
    </row>
    <row r="17" spans="1:13" ht="12.75">
      <c r="A17" s="1">
        <f t="shared" si="0"/>
        <v>14</v>
      </c>
      <c r="B17" s="7">
        <v>14.4</v>
      </c>
      <c r="C17" s="7">
        <v>7.7</v>
      </c>
      <c r="D17" s="7">
        <v>7.3</v>
      </c>
      <c r="E17" s="7">
        <v>5.9</v>
      </c>
      <c r="F17" s="7">
        <v>10.2</v>
      </c>
      <c r="G17" s="7">
        <v>7.3</v>
      </c>
      <c r="H17" s="11">
        <v>10.5</v>
      </c>
      <c r="I17" s="7">
        <v>9.7</v>
      </c>
      <c r="J17" s="11">
        <v>4</v>
      </c>
      <c r="K17" s="7">
        <v>6.5</v>
      </c>
      <c r="L17" s="7">
        <v>18.7</v>
      </c>
      <c r="M17" s="3">
        <v>6.1</v>
      </c>
    </row>
    <row r="18" spans="1:13" ht="12.75">
      <c r="A18" s="1">
        <f t="shared" si="0"/>
        <v>15</v>
      </c>
      <c r="B18" s="7">
        <v>18</v>
      </c>
      <c r="C18" s="7">
        <v>11.9</v>
      </c>
      <c r="D18" s="7">
        <v>4</v>
      </c>
      <c r="E18" s="7">
        <v>8</v>
      </c>
      <c r="F18" s="7">
        <v>5.8</v>
      </c>
      <c r="G18" s="7">
        <v>11.1</v>
      </c>
      <c r="H18" s="11">
        <v>9.6</v>
      </c>
      <c r="I18" s="7">
        <v>2.5</v>
      </c>
      <c r="J18" s="11">
        <v>4.7</v>
      </c>
      <c r="K18" s="7">
        <v>6.9</v>
      </c>
      <c r="L18" s="7">
        <v>14.2</v>
      </c>
      <c r="M18" s="3">
        <v>3.6</v>
      </c>
    </row>
    <row r="19" spans="1:13" ht="12.75">
      <c r="A19" s="1">
        <f t="shared" si="0"/>
        <v>16</v>
      </c>
      <c r="B19" s="7">
        <v>7</v>
      </c>
      <c r="C19" s="7">
        <v>9.8</v>
      </c>
      <c r="D19" s="7">
        <v>3.9</v>
      </c>
      <c r="E19" s="7">
        <v>11.6</v>
      </c>
      <c r="F19" s="7">
        <v>7.3</v>
      </c>
      <c r="G19" s="7">
        <v>11.4</v>
      </c>
      <c r="H19" s="11">
        <v>5.9</v>
      </c>
      <c r="I19" s="7">
        <v>2.5</v>
      </c>
      <c r="J19" s="11">
        <v>9.2</v>
      </c>
      <c r="K19" s="7">
        <v>3.9</v>
      </c>
      <c r="L19" s="7">
        <v>12.5</v>
      </c>
      <c r="M19" s="3">
        <v>6.7</v>
      </c>
    </row>
    <row r="20" spans="1:13" ht="12.75">
      <c r="A20" s="1">
        <f t="shared" si="0"/>
        <v>17</v>
      </c>
      <c r="B20" s="7">
        <v>12.2</v>
      </c>
      <c r="C20" s="7">
        <v>7.3</v>
      </c>
      <c r="D20" s="7">
        <v>6.8</v>
      </c>
      <c r="E20" s="7">
        <v>10.4</v>
      </c>
      <c r="F20" s="7">
        <v>5.7</v>
      </c>
      <c r="G20" s="11" t="s">
        <v>24</v>
      </c>
      <c r="H20" s="11">
        <v>5</v>
      </c>
      <c r="I20" s="7">
        <v>4.5</v>
      </c>
      <c r="J20" s="11">
        <v>10.4</v>
      </c>
      <c r="K20" s="7">
        <v>3.2</v>
      </c>
      <c r="L20" s="7">
        <v>5.3</v>
      </c>
      <c r="M20" s="3">
        <v>6</v>
      </c>
    </row>
    <row r="21" spans="1:13" ht="12.75">
      <c r="A21" s="1">
        <f t="shared" si="0"/>
        <v>18</v>
      </c>
      <c r="B21" s="7">
        <v>9</v>
      </c>
      <c r="C21" s="7">
        <v>8</v>
      </c>
      <c r="D21" s="7">
        <v>9.8</v>
      </c>
      <c r="E21" s="7">
        <v>7.1</v>
      </c>
      <c r="F21" s="11">
        <v>7.1</v>
      </c>
      <c r="G21" s="7">
        <v>9.6</v>
      </c>
      <c r="H21" s="7">
        <v>8.8</v>
      </c>
      <c r="I21" s="7">
        <v>4.8</v>
      </c>
      <c r="J21" s="11" t="s">
        <v>24</v>
      </c>
      <c r="K21" s="7">
        <v>5</v>
      </c>
      <c r="L21" s="7">
        <v>11.7</v>
      </c>
      <c r="M21" s="3">
        <v>3.2</v>
      </c>
    </row>
    <row r="22" spans="1:13" ht="12.75">
      <c r="A22" s="1">
        <f t="shared" si="0"/>
        <v>19</v>
      </c>
      <c r="B22" s="7">
        <v>5.9</v>
      </c>
      <c r="C22" s="7">
        <v>6.5</v>
      </c>
      <c r="D22" s="11">
        <v>8.3</v>
      </c>
      <c r="E22" s="7">
        <v>6.1</v>
      </c>
      <c r="F22" s="11">
        <v>7.9</v>
      </c>
      <c r="G22" s="11">
        <v>11</v>
      </c>
      <c r="H22" s="7">
        <v>7.5</v>
      </c>
      <c r="I22" s="7">
        <v>5.2</v>
      </c>
      <c r="J22" s="7">
        <v>11.5</v>
      </c>
      <c r="K22" s="7">
        <v>6.8</v>
      </c>
      <c r="L22" s="7">
        <v>14.5</v>
      </c>
      <c r="M22" s="5" t="s">
        <v>24</v>
      </c>
    </row>
    <row r="23" spans="1:13" ht="12.75">
      <c r="A23" s="1">
        <f t="shared" si="0"/>
        <v>20</v>
      </c>
      <c r="B23" s="7">
        <v>5.9</v>
      </c>
      <c r="C23" s="7">
        <v>4.7</v>
      </c>
      <c r="D23" s="7">
        <v>12.7</v>
      </c>
      <c r="E23" s="11">
        <v>5</v>
      </c>
      <c r="F23" s="11">
        <v>7.2</v>
      </c>
      <c r="G23" s="7">
        <v>11</v>
      </c>
      <c r="H23" s="7">
        <v>9.7</v>
      </c>
      <c r="I23" s="7">
        <v>3.8</v>
      </c>
      <c r="J23" s="7">
        <v>9.8</v>
      </c>
      <c r="K23" s="11" t="s">
        <v>24</v>
      </c>
      <c r="L23" s="7">
        <v>12.4</v>
      </c>
      <c r="M23" s="5" t="s">
        <v>24</v>
      </c>
    </row>
    <row r="24" spans="1:13" ht="12.75">
      <c r="A24" s="1">
        <f t="shared" si="0"/>
        <v>21</v>
      </c>
      <c r="B24" s="7">
        <v>7.6</v>
      </c>
      <c r="C24" s="7">
        <v>5.8</v>
      </c>
      <c r="D24" s="7">
        <v>14.8</v>
      </c>
      <c r="E24" s="11">
        <v>7.3</v>
      </c>
      <c r="F24" s="11">
        <v>9</v>
      </c>
      <c r="G24" s="7">
        <v>11.4</v>
      </c>
      <c r="H24" s="7">
        <v>10.5</v>
      </c>
      <c r="I24" s="7">
        <v>3.1</v>
      </c>
      <c r="J24" s="7">
        <v>9.1</v>
      </c>
      <c r="K24" s="7">
        <v>6.7</v>
      </c>
      <c r="L24" s="7">
        <v>10.8</v>
      </c>
      <c r="M24" s="5" t="s">
        <v>24</v>
      </c>
    </row>
    <row r="25" spans="1:13" ht="12.75">
      <c r="A25" s="1">
        <f t="shared" si="0"/>
        <v>22</v>
      </c>
      <c r="B25" s="7">
        <v>12.1</v>
      </c>
      <c r="C25" s="7">
        <v>4.7</v>
      </c>
      <c r="D25" s="7">
        <v>10.8</v>
      </c>
      <c r="E25" s="11">
        <v>6</v>
      </c>
      <c r="F25" s="7">
        <v>6</v>
      </c>
      <c r="G25" s="7">
        <v>9.2</v>
      </c>
      <c r="H25" s="7">
        <v>10.2</v>
      </c>
      <c r="I25" s="7">
        <v>5.2</v>
      </c>
      <c r="J25" s="7">
        <v>4.5</v>
      </c>
      <c r="K25" s="7">
        <v>3.2</v>
      </c>
      <c r="L25" s="7">
        <v>18.6</v>
      </c>
      <c r="M25" s="3">
        <v>14.6</v>
      </c>
    </row>
    <row r="26" spans="1:13" ht="12.75">
      <c r="A26" s="1">
        <f t="shared" si="0"/>
        <v>23</v>
      </c>
      <c r="B26" s="7">
        <v>8.3</v>
      </c>
      <c r="C26" s="7">
        <v>7.2</v>
      </c>
      <c r="D26" s="7">
        <v>8.2</v>
      </c>
      <c r="E26" s="7">
        <v>5.3</v>
      </c>
      <c r="F26" s="7">
        <v>2.8</v>
      </c>
      <c r="G26" s="7">
        <v>9.8</v>
      </c>
      <c r="H26" s="7">
        <v>10</v>
      </c>
      <c r="I26" s="11" t="s">
        <v>24</v>
      </c>
      <c r="J26" s="7">
        <v>4.5</v>
      </c>
      <c r="K26" s="7">
        <v>4.3</v>
      </c>
      <c r="L26" s="7">
        <v>16.7</v>
      </c>
      <c r="M26" s="3">
        <v>8</v>
      </c>
    </row>
    <row r="27" spans="1:13" ht="12.75">
      <c r="A27" s="1">
        <f t="shared" si="0"/>
        <v>24</v>
      </c>
      <c r="B27" s="7">
        <v>7.5</v>
      </c>
      <c r="C27" s="7">
        <v>12.2</v>
      </c>
      <c r="D27" s="7">
        <v>6.4</v>
      </c>
      <c r="E27" s="7">
        <v>8.1</v>
      </c>
      <c r="F27" s="7">
        <v>7.7</v>
      </c>
      <c r="G27" s="7">
        <v>11.2</v>
      </c>
      <c r="H27" s="7">
        <v>10.6</v>
      </c>
      <c r="I27" s="7">
        <v>8.3</v>
      </c>
      <c r="J27" s="7">
        <v>7.9</v>
      </c>
      <c r="K27" s="7">
        <v>3.3</v>
      </c>
      <c r="L27" s="7">
        <v>9.8</v>
      </c>
      <c r="M27" s="3">
        <v>4.5</v>
      </c>
    </row>
    <row r="28" spans="1:13" ht="12.75">
      <c r="A28" s="1">
        <f t="shared" si="0"/>
        <v>25</v>
      </c>
      <c r="B28" s="7">
        <v>24.2</v>
      </c>
      <c r="C28" s="7">
        <v>11.2</v>
      </c>
      <c r="D28" s="7">
        <v>7.2</v>
      </c>
      <c r="E28" s="7">
        <v>10.5</v>
      </c>
      <c r="F28" s="7">
        <v>5.7</v>
      </c>
      <c r="G28" s="7">
        <v>15</v>
      </c>
      <c r="H28" s="7">
        <v>13</v>
      </c>
      <c r="I28" s="7">
        <v>9.8</v>
      </c>
      <c r="J28" s="7">
        <v>6.9</v>
      </c>
      <c r="K28" s="7">
        <v>5.6</v>
      </c>
      <c r="L28" s="7">
        <v>5</v>
      </c>
      <c r="M28" s="5" t="s">
        <v>24</v>
      </c>
    </row>
    <row r="29" spans="1:13" ht="12.75">
      <c r="A29" s="1">
        <f t="shared" si="0"/>
        <v>26</v>
      </c>
      <c r="B29" s="7">
        <v>20.3</v>
      </c>
      <c r="C29" s="7">
        <v>8.1</v>
      </c>
      <c r="D29" s="7">
        <v>6.7</v>
      </c>
      <c r="E29" s="7">
        <v>9.7</v>
      </c>
      <c r="F29" s="7">
        <v>5.5</v>
      </c>
      <c r="G29" s="7">
        <v>16.6</v>
      </c>
      <c r="H29" s="7">
        <v>9.1</v>
      </c>
      <c r="I29" s="7">
        <v>18</v>
      </c>
      <c r="J29" s="11" t="s">
        <v>24</v>
      </c>
      <c r="K29" s="7">
        <v>7.6</v>
      </c>
      <c r="L29" s="7">
        <v>3.2</v>
      </c>
      <c r="M29" s="3">
        <v>3.7</v>
      </c>
    </row>
    <row r="30" spans="1:13" ht="12.75">
      <c r="A30" s="1">
        <f t="shared" si="0"/>
        <v>27</v>
      </c>
      <c r="B30" s="7">
        <v>8</v>
      </c>
      <c r="C30" s="7">
        <v>8.3</v>
      </c>
      <c r="D30" s="7">
        <v>4.5</v>
      </c>
      <c r="E30" s="7">
        <v>10.5</v>
      </c>
      <c r="F30" s="7">
        <v>7.7</v>
      </c>
      <c r="G30" s="7">
        <v>12.8</v>
      </c>
      <c r="H30" s="7">
        <v>6.7</v>
      </c>
      <c r="I30" s="11">
        <v>14.7</v>
      </c>
      <c r="J30" s="11" t="s">
        <v>24</v>
      </c>
      <c r="K30" s="7">
        <v>8.7</v>
      </c>
      <c r="L30" s="7">
        <v>6.5</v>
      </c>
      <c r="M30" s="3">
        <v>5.6</v>
      </c>
    </row>
    <row r="31" spans="1:13" ht="12.75">
      <c r="A31" s="1">
        <f t="shared" si="0"/>
        <v>28</v>
      </c>
      <c r="B31" s="7">
        <v>3.4</v>
      </c>
      <c r="C31" s="7">
        <v>7.4</v>
      </c>
      <c r="D31" s="7">
        <v>5.9</v>
      </c>
      <c r="E31" s="7">
        <v>7.9</v>
      </c>
      <c r="F31" s="7">
        <v>14.3</v>
      </c>
      <c r="G31" s="7">
        <v>12.4</v>
      </c>
      <c r="H31" s="7">
        <v>8.5</v>
      </c>
      <c r="I31" s="11">
        <v>13.5</v>
      </c>
      <c r="J31" s="11" t="s">
        <v>24</v>
      </c>
      <c r="K31" s="7">
        <v>7.6</v>
      </c>
      <c r="L31" s="7">
        <v>16.7</v>
      </c>
      <c r="M31" s="3">
        <v>4.3</v>
      </c>
    </row>
    <row r="32" spans="1:13" ht="12.75">
      <c r="A32" s="1">
        <f t="shared" si="0"/>
        <v>29</v>
      </c>
      <c r="B32" s="7">
        <v>5</v>
      </c>
      <c r="C32" s="3"/>
      <c r="D32" s="7">
        <v>6.5</v>
      </c>
      <c r="E32" s="7">
        <v>7.3</v>
      </c>
      <c r="F32" s="7">
        <v>5.7</v>
      </c>
      <c r="G32" s="7">
        <v>13</v>
      </c>
      <c r="H32" s="7">
        <v>14.3</v>
      </c>
      <c r="I32" s="11">
        <v>16.5</v>
      </c>
      <c r="J32" s="7">
        <v>4</v>
      </c>
      <c r="K32" s="7">
        <v>8.8</v>
      </c>
      <c r="L32" s="7">
        <v>9.4</v>
      </c>
      <c r="M32" s="3">
        <v>6.4</v>
      </c>
    </row>
    <row r="33" spans="1:13" ht="12.75">
      <c r="A33" s="1">
        <f t="shared" si="0"/>
        <v>30</v>
      </c>
      <c r="B33" s="7">
        <v>5.3</v>
      </c>
      <c r="C33" s="3"/>
      <c r="D33" s="7">
        <v>8.6</v>
      </c>
      <c r="E33" s="7">
        <v>6.7</v>
      </c>
      <c r="F33" s="7">
        <v>6</v>
      </c>
      <c r="G33" s="7">
        <v>15.8</v>
      </c>
      <c r="H33" s="7">
        <v>6.8</v>
      </c>
      <c r="I33" s="11">
        <v>11.7</v>
      </c>
      <c r="J33" s="11">
        <v>5.8</v>
      </c>
      <c r="K33" s="7">
        <v>6</v>
      </c>
      <c r="L33" s="7">
        <v>7.5</v>
      </c>
      <c r="M33" s="3">
        <v>10.3</v>
      </c>
    </row>
    <row r="34" spans="1:13" ht="12.75">
      <c r="A34" s="1">
        <f t="shared" si="0"/>
        <v>31</v>
      </c>
      <c r="B34" s="7">
        <v>16.1</v>
      </c>
      <c r="C34" s="3"/>
      <c r="D34" s="7">
        <v>9.8</v>
      </c>
      <c r="E34" s="3"/>
      <c r="F34" s="7">
        <v>9.8</v>
      </c>
      <c r="G34" s="3"/>
      <c r="H34" s="7">
        <v>7.6</v>
      </c>
      <c r="I34" s="11">
        <v>8</v>
      </c>
      <c r="J34" s="3"/>
      <c r="K34" s="7">
        <v>3.5</v>
      </c>
      <c r="L34" s="3"/>
      <c r="M34" s="3">
        <v>43.4</v>
      </c>
    </row>
    <row r="35" spans="1:14" ht="12.75">
      <c r="A35" s="1" t="s">
        <v>2</v>
      </c>
      <c r="B35" s="6">
        <f>MAX(B4:B34)</f>
        <v>24.2</v>
      </c>
      <c r="C35" s="6">
        <f>MAX(C4:C34)</f>
        <v>12.2</v>
      </c>
      <c r="D35" s="6">
        <f aca="true" t="shared" si="1" ref="D35:M35">MAX(D4:D34)</f>
        <v>14.8</v>
      </c>
      <c r="E35" s="6">
        <f t="shared" si="1"/>
        <v>13.3</v>
      </c>
      <c r="F35" s="6">
        <f t="shared" si="1"/>
        <v>14.3</v>
      </c>
      <c r="G35" s="6">
        <f t="shared" si="1"/>
        <v>16.6</v>
      </c>
      <c r="H35" s="6">
        <f>MAX(H4:H34)</f>
        <v>17.3</v>
      </c>
      <c r="I35" s="6">
        <f t="shared" si="1"/>
        <v>18</v>
      </c>
      <c r="J35" s="6">
        <f t="shared" si="1"/>
        <v>12.3</v>
      </c>
      <c r="K35" s="6">
        <f>MAX(K4:K34)</f>
        <v>8.8</v>
      </c>
      <c r="L35" s="6">
        <f t="shared" si="1"/>
        <v>18.7</v>
      </c>
      <c r="M35" s="6">
        <f t="shared" si="1"/>
        <v>43.4</v>
      </c>
      <c r="N35" s="6"/>
    </row>
    <row r="36" ht="12.75"/>
    <row r="37" spans="1:14" ht="12.75">
      <c r="A37" s="1" t="s">
        <v>3</v>
      </c>
      <c r="B37" s="1">
        <f>MAX(B4:M34)</f>
        <v>43.4</v>
      </c>
      <c r="D37" s="1" t="s">
        <v>4</v>
      </c>
      <c r="E37" s="6">
        <f>AVERAGE(B4:M34)</f>
        <v>8.531034482758622</v>
      </c>
      <c r="G37" s="1" t="s">
        <v>5</v>
      </c>
      <c r="H37" s="6">
        <f>STDEV(B4:M34)</f>
        <v>4.055062239041009</v>
      </c>
      <c r="J37" s="1" t="s">
        <v>6</v>
      </c>
      <c r="K37" s="1">
        <f>COUNT(B4:M34)</f>
        <v>348</v>
      </c>
      <c r="M37" s="1" t="s">
        <v>18</v>
      </c>
      <c r="N37" s="6">
        <f>K37/365*100</f>
        <v>95.34246575342465</v>
      </c>
    </row>
    <row r="38" ht="12.75"/>
    <row r="39" spans="3:13" ht="12.75">
      <c r="C39" s="1" t="s">
        <v>15</v>
      </c>
      <c r="D39" s="6">
        <f>COUNT(B4:D34)/90*100</f>
        <v>100</v>
      </c>
      <c r="F39" s="1" t="s">
        <v>17</v>
      </c>
      <c r="G39" s="6">
        <f>COUNT(E4:G34)/91*100</f>
        <v>98.9010989010989</v>
      </c>
      <c r="I39" s="1" t="s">
        <v>16</v>
      </c>
      <c r="J39" s="6">
        <f>COUNT(H4:J34)/92*100</f>
        <v>91.30434782608695</v>
      </c>
      <c r="L39" s="1" t="s">
        <v>19</v>
      </c>
      <c r="M39" s="6">
        <f>COUNT(K4:M34)/92*100</f>
        <v>91.30434782608695</v>
      </c>
    </row>
    <row r="40" ht="12.75"/>
    <row r="41" spans="1:3" ht="12.75">
      <c r="A41" s="1" t="s">
        <v>22</v>
      </c>
      <c r="C41" s="8">
        <f>PERCENTILE(B4:M34,0.98)</f>
        <v>17.342000000000002</v>
      </c>
    </row>
    <row r="42" spans="1:13" ht="12.75">
      <c r="A42" s="1" t="s">
        <v>21</v>
      </c>
      <c r="B42" s="7">
        <f>COUNT(B4:B34)/31*100</f>
        <v>100</v>
      </c>
      <c r="C42" s="7">
        <f>COUNT(C4:C34)/28*100</f>
        <v>100</v>
      </c>
      <c r="D42" s="7">
        <f>COUNT(D4:D34)/31*100</f>
        <v>100</v>
      </c>
      <c r="E42" s="7">
        <f>COUNT(E4:E34)/30*100</f>
        <v>100</v>
      </c>
      <c r="F42" s="7">
        <f>COUNT(F4:F34)/31*100</f>
        <v>100</v>
      </c>
      <c r="G42" s="7">
        <f>COUNT(G4:G34)/30*100</f>
        <v>96.66666666666667</v>
      </c>
      <c r="H42" s="7">
        <f>COUNT(H4:H34)/31*100</f>
        <v>100</v>
      </c>
      <c r="I42" s="7">
        <f>COUNT(I4:I34)/31*100</f>
        <v>96.7741935483871</v>
      </c>
      <c r="J42" s="7">
        <f>COUNT(J4:J34)/30*100</f>
        <v>76.66666666666667</v>
      </c>
      <c r="K42" s="7">
        <f>COUNT(K4:K34)/31*100</f>
        <v>96.7741935483871</v>
      </c>
      <c r="L42" s="7">
        <f>COUNT(L4:L34)/30*100</f>
        <v>96.66666666666667</v>
      </c>
      <c r="M42" s="7">
        <f>COUNT(M4:M34)/31*100</f>
        <v>80.64516129032258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E11" sqref="E11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29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16.6</v>
      </c>
      <c r="C4" s="3"/>
      <c r="D4" s="3"/>
      <c r="E4" s="7">
        <v>6.3</v>
      </c>
      <c r="F4" s="7">
        <v>6.6</v>
      </c>
      <c r="G4" s="3"/>
      <c r="H4" s="3"/>
      <c r="I4" s="3"/>
      <c r="J4" s="7">
        <v>9.9</v>
      </c>
      <c r="K4" s="7">
        <v>7.8</v>
      </c>
      <c r="L4" s="7"/>
      <c r="M4" s="3"/>
    </row>
    <row r="5" spans="1:13" ht="12.75">
      <c r="A5" s="1">
        <f aca="true" t="shared" si="0" ref="A5:A34">+A4+1</f>
        <v>2</v>
      </c>
      <c r="B5" s="7"/>
      <c r="C5" s="3"/>
      <c r="D5" s="7">
        <v>7</v>
      </c>
      <c r="E5" s="7"/>
      <c r="F5" s="7"/>
      <c r="G5" s="3"/>
      <c r="H5" s="3"/>
      <c r="I5" s="7">
        <v>11.3</v>
      </c>
      <c r="J5" s="7"/>
      <c r="K5" s="7"/>
      <c r="L5" s="3"/>
      <c r="M5" s="3"/>
    </row>
    <row r="6" spans="1:13" ht="12.75">
      <c r="A6" s="1">
        <f t="shared" si="0"/>
        <v>3</v>
      </c>
      <c r="B6" s="7"/>
      <c r="C6" s="7">
        <v>2.5</v>
      </c>
      <c r="D6" s="7"/>
      <c r="E6" s="7"/>
      <c r="F6" s="7"/>
      <c r="G6" s="7">
        <v>5.7</v>
      </c>
      <c r="H6" s="7">
        <v>11</v>
      </c>
      <c r="I6" s="7"/>
      <c r="J6" s="7"/>
      <c r="K6" s="7"/>
      <c r="L6" s="7">
        <v>8.5</v>
      </c>
      <c r="M6" s="7">
        <v>9.9</v>
      </c>
    </row>
    <row r="7" spans="1:13" ht="12.75">
      <c r="A7" s="1">
        <f t="shared" si="0"/>
        <v>4</v>
      </c>
      <c r="B7" s="7">
        <v>6.2</v>
      </c>
      <c r="C7" s="7"/>
      <c r="D7" s="7"/>
      <c r="E7" s="11" t="s">
        <v>24</v>
      </c>
      <c r="F7" s="7">
        <v>9.9</v>
      </c>
      <c r="G7" s="7"/>
      <c r="H7" s="3"/>
      <c r="I7" s="7"/>
      <c r="J7" s="7">
        <v>14.7</v>
      </c>
      <c r="K7" s="7">
        <v>4.2</v>
      </c>
      <c r="L7" s="7"/>
      <c r="M7" s="7"/>
    </row>
    <row r="8" spans="1:13" ht="12.75">
      <c r="A8" s="1">
        <f t="shared" si="0"/>
        <v>5</v>
      </c>
      <c r="B8" s="7"/>
      <c r="C8" s="7"/>
      <c r="D8" s="7">
        <v>6.7</v>
      </c>
      <c r="E8" s="7"/>
      <c r="F8" s="7"/>
      <c r="G8" s="7"/>
      <c r="H8" s="3"/>
      <c r="I8" s="7">
        <v>8.4</v>
      </c>
      <c r="J8" s="7"/>
      <c r="K8" s="7"/>
      <c r="L8" s="7"/>
      <c r="M8" s="7"/>
    </row>
    <row r="9" spans="1:13" ht="12.75">
      <c r="A9" s="1">
        <f t="shared" si="0"/>
        <v>6</v>
      </c>
      <c r="B9" s="7"/>
      <c r="C9" s="7">
        <v>5.8</v>
      </c>
      <c r="D9" s="7"/>
      <c r="E9" s="7"/>
      <c r="F9" s="7"/>
      <c r="G9" s="7">
        <v>12.5</v>
      </c>
      <c r="H9" s="7">
        <v>7</v>
      </c>
      <c r="I9" s="7"/>
      <c r="J9" s="7"/>
      <c r="K9" s="7"/>
      <c r="L9" s="7">
        <v>17.6</v>
      </c>
      <c r="M9" s="7">
        <v>11.2</v>
      </c>
    </row>
    <row r="10" spans="1:13" ht="12.75">
      <c r="A10" s="1">
        <f t="shared" si="0"/>
        <v>7</v>
      </c>
      <c r="B10" s="7">
        <v>3.4</v>
      </c>
      <c r="C10" s="7"/>
      <c r="D10" s="11"/>
      <c r="E10" s="7">
        <v>7.5</v>
      </c>
      <c r="F10" s="7">
        <v>13</v>
      </c>
      <c r="G10" s="7"/>
      <c r="H10" s="7"/>
      <c r="I10" s="7"/>
      <c r="J10" s="7">
        <v>7.9</v>
      </c>
      <c r="K10" s="11" t="s">
        <v>35</v>
      </c>
      <c r="L10" s="7"/>
      <c r="M10" s="7"/>
    </row>
    <row r="11" spans="1:13" ht="12.75">
      <c r="A11" s="1">
        <f t="shared" si="0"/>
        <v>8</v>
      </c>
      <c r="B11" s="7"/>
      <c r="C11" s="7"/>
      <c r="D11" s="7">
        <v>9.6</v>
      </c>
      <c r="E11" s="7"/>
      <c r="F11" s="7"/>
      <c r="G11" s="7"/>
      <c r="H11" s="7"/>
      <c r="I11" s="7">
        <v>14.2</v>
      </c>
      <c r="J11" s="3"/>
      <c r="K11" s="3"/>
      <c r="L11" s="7"/>
      <c r="M11" s="7"/>
    </row>
    <row r="12" spans="1:13" ht="12.75">
      <c r="A12" s="1">
        <f t="shared" si="0"/>
        <v>9</v>
      </c>
      <c r="B12" s="7"/>
      <c r="C12" s="7">
        <v>5.5</v>
      </c>
      <c r="D12" s="7"/>
      <c r="E12" s="7"/>
      <c r="F12" s="7"/>
      <c r="G12" s="7">
        <v>7.5</v>
      </c>
      <c r="H12" s="7">
        <v>12.4</v>
      </c>
      <c r="I12" s="3"/>
      <c r="J12" s="3"/>
      <c r="K12" s="3"/>
      <c r="L12" s="7">
        <v>7.3</v>
      </c>
      <c r="M12" s="7">
        <v>7.6</v>
      </c>
    </row>
    <row r="13" spans="1:13" ht="12.75">
      <c r="A13" s="1">
        <f t="shared" si="0"/>
        <v>10</v>
      </c>
      <c r="B13" s="7">
        <v>7.2</v>
      </c>
      <c r="C13" s="7"/>
      <c r="D13" s="7"/>
      <c r="E13" s="7">
        <v>17.2</v>
      </c>
      <c r="F13" s="7">
        <v>9.8</v>
      </c>
      <c r="G13" s="7"/>
      <c r="H13" s="3"/>
      <c r="I13" s="3"/>
      <c r="J13" s="7">
        <v>4.8</v>
      </c>
      <c r="K13" s="7">
        <v>2.2</v>
      </c>
      <c r="L13" s="7"/>
      <c r="M13" s="7"/>
    </row>
    <row r="14" spans="1:13" ht="12.75">
      <c r="A14" s="1">
        <f t="shared" si="0"/>
        <v>11</v>
      </c>
      <c r="B14" s="7"/>
      <c r="C14" s="7"/>
      <c r="D14" s="7">
        <v>10.4</v>
      </c>
      <c r="E14" s="7"/>
      <c r="F14" s="3"/>
      <c r="G14" s="7"/>
      <c r="H14" s="3"/>
      <c r="I14" s="7">
        <v>7.1</v>
      </c>
      <c r="J14" s="7"/>
      <c r="K14" s="7"/>
      <c r="L14" s="7"/>
      <c r="M14" s="7"/>
    </row>
    <row r="15" spans="1:13" ht="12.75">
      <c r="A15" s="1">
        <f t="shared" si="0"/>
        <v>12</v>
      </c>
      <c r="B15" s="7"/>
      <c r="C15" s="7">
        <v>8.1</v>
      </c>
      <c r="D15" s="7"/>
      <c r="E15" s="7"/>
      <c r="F15" s="3"/>
      <c r="G15" s="7">
        <v>6.9</v>
      </c>
      <c r="H15" s="7">
        <v>10.3</v>
      </c>
      <c r="I15" s="7"/>
      <c r="J15" s="7"/>
      <c r="K15" s="7"/>
      <c r="L15" s="7">
        <v>13.9</v>
      </c>
      <c r="M15" s="7">
        <v>4</v>
      </c>
    </row>
    <row r="16" spans="1:13" ht="12.75">
      <c r="A16" s="1">
        <f t="shared" si="0"/>
        <v>13</v>
      </c>
      <c r="B16" s="7">
        <v>12.3</v>
      </c>
      <c r="C16" s="7"/>
      <c r="D16" s="7"/>
      <c r="E16" s="7">
        <v>8.9</v>
      </c>
      <c r="F16" s="7">
        <v>8.2</v>
      </c>
      <c r="G16" s="3"/>
      <c r="H16" s="7"/>
      <c r="I16" s="7"/>
      <c r="J16" s="7">
        <v>3.5</v>
      </c>
      <c r="K16" s="7">
        <v>6</v>
      </c>
      <c r="L16" s="7"/>
      <c r="M16" s="7"/>
    </row>
    <row r="17" spans="1:13" ht="12.75">
      <c r="A17" s="1">
        <f t="shared" si="0"/>
        <v>14</v>
      </c>
      <c r="B17" s="7"/>
      <c r="C17" s="7"/>
      <c r="D17" s="7">
        <v>3.7</v>
      </c>
      <c r="E17" s="7"/>
      <c r="F17" s="7"/>
      <c r="G17" s="3"/>
      <c r="H17" s="7"/>
      <c r="I17" s="7">
        <v>12.7</v>
      </c>
      <c r="J17" s="7"/>
      <c r="K17" s="7"/>
      <c r="L17" s="7"/>
      <c r="M17" s="7"/>
    </row>
    <row r="18" spans="1:13" ht="12.75">
      <c r="A18" s="1">
        <f t="shared" si="0"/>
        <v>15</v>
      </c>
      <c r="B18" s="7"/>
      <c r="C18" s="7">
        <v>11.7</v>
      </c>
      <c r="D18" s="7"/>
      <c r="E18" s="7"/>
      <c r="F18" s="7"/>
      <c r="G18" s="7">
        <v>10.2</v>
      </c>
      <c r="H18" s="7">
        <v>7.3</v>
      </c>
      <c r="I18" s="7"/>
      <c r="J18" s="11"/>
      <c r="K18" s="7"/>
      <c r="L18" s="7">
        <v>13.1</v>
      </c>
      <c r="M18" s="7">
        <v>4.7</v>
      </c>
    </row>
    <row r="19" spans="1:13" ht="12.75">
      <c r="A19" s="1">
        <f t="shared" si="0"/>
        <v>16</v>
      </c>
      <c r="B19" s="7">
        <v>5</v>
      </c>
      <c r="C19" s="7"/>
      <c r="D19" s="7"/>
      <c r="E19" s="7">
        <v>16.3</v>
      </c>
      <c r="F19" s="7">
        <v>5.3</v>
      </c>
      <c r="G19" s="7"/>
      <c r="H19" s="7"/>
      <c r="I19" s="7"/>
      <c r="J19" s="7">
        <v>10.1</v>
      </c>
      <c r="K19" s="7">
        <v>3.7</v>
      </c>
      <c r="L19" s="7"/>
      <c r="M19" s="7"/>
    </row>
    <row r="20" spans="1:13" ht="12.75">
      <c r="A20" s="1">
        <f t="shared" si="0"/>
        <v>17</v>
      </c>
      <c r="B20" s="7"/>
      <c r="C20" s="7"/>
      <c r="D20" s="7">
        <v>8.6</v>
      </c>
      <c r="E20" s="7"/>
      <c r="F20" s="3"/>
      <c r="G20" s="7"/>
      <c r="H20" s="7"/>
      <c r="I20" s="7">
        <v>4.2</v>
      </c>
      <c r="J20" s="7"/>
      <c r="K20" s="7"/>
      <c r="L20" s="7"/>
      <c r="M20" s="7"/>
    </row>
    <row r="21" spans="1:13" ht="12.75">
      <c r="A21" s="1">
        <f t="shared" si="0"/>
        <v>18</v>
      </c>
      <c r="B21" s="7"/>
      <c r="C21" s="7">
        <v>8.3</v>
      </c>
      <c r="D21" s="7"/>
      <c r="E21" s="7"/>
      <c r="F21" s="3"/>
      <c r="G21" s="7">
        <v>7.2</v>
      </c>
      <c r="H21" s="7">
        <v>8.2</v>
      </c>
      <c r="I21" s="7"/>
      <c r="J21" s="11"/>
      <c r="K21" s="7"/>
      <c r="L21" s="7">
        <v>12.8</v>
      </c>
      <c r="M21" s="7">
        <v>6</v>
      </c>
    </row>
    <row r="22" spans="1:13" ht="12.75">
      <c r="A22" s="1">
        <f t="shared" si="0"/>
        <v>19</v>
      </c>
      <c r="B22" s="7">
        <v>5.7</v>
      </c>
      <c r="C22" s="7"/>
      <c r="D22" s="7"/>
      <c r="E22" s="7">
        <v>6.2</v>
      </c>
      <c r="F22" s="7">
        <v>9</v>
      </c>
      <c r="G22" s="7"/>
      <c r="H22" s="7"/>
      <c r="I22" s="11"/>
      <c r="J22" s="7">
        <v>8.9</v>
      </c>
      <c r="K22" s="7">
        <v>9</v>
      </c>
      <c r="L22" s="7"/>
      <c r="M22" s="7"/>
    </row>
    <row r="23" spans="1:13" ht="12.75">
      <c r="A23" s="1">
        <f t="shared" si="0"/>
        <v>20</v>
      </c>
      <c r="B23" s="3"/>
      <c r="C23" s="7"/>
      <c r="D23" s="7">
        <v>11.7</v>
      </c>
      <c r="E23" s="7"/>
      <c r="F23" s="7"/>
      <c r="G23" s="7"/>
      <c r="H23" s="7"/>
      <c r="I23" s="7">
        <v>3.8</v>
      </c>
      <c r="J23" s="7"/>
      <c r="K23" s="7"/>
      <c r="L23" s="7"/>
      <c r="M23" s="7"/>
    </row>
    <row r="24" spans="1:13" ht="12.75">
      <c r="A24" s="1">
        <f t="shared" si="0"/>
        <v>21</v>
      </c>
      <c r="B24" s="3"/>
      <c r="C24" s="7">
        <v>5.3</v>
      </c>
      <c r="D24" s="7"/>
      <c r="E24" s="7"/>
      <c r="F24" s="7"/>
      <c r="G24" s="7">
        <v>9.1</v>
      </c>
      <c r="H24" s="7">
        <v>8.7</v>
      </c>
      <c r="I24" s="7"/>
      <c r="J24" s="7"/>
      <c r="K24" s="7"/>
      <c r="L24" s="7">
        <v>8.9</v>
      </c>
      <c r="M24" s="7">
        <v>6.8</v>
      </c>
    </row>
    <row r="25" spans="1:13" ht="12.75">
      <c r="A25" s="1">
        <f t="shared" si="0"/>
        <v>22</v>
      </c>
      <c r="B25" s="7">
        <v>7.1</v>
      </c>
      <c r="C25" s="3"/>
      <c r="D25" s="7"/>
      <c r="E25" s="7">
        <v>6</v>
      </c>
      <c r="F25" s="7">
        <v>8.2</v>
      </c>
      <c r="G25" s="7"/>
      <c r="H25" s="7"/>
      <c r="I25" s="7"/>
      <c r="J25" s="7">
        <v>5.6</v>
      </c>
      <c r="K25" s="7">
        <v>3.4</v>
      </c>
      <c r="L25" s="7"/>
      <c r="M25" s="7"/>
    </row>
    <row r="26" spans="1:13" ht="12.75">
      <c r="A26" s="1">
        <f t="shared" si="0"/>
        <v>23</v>
      </c>
      <c r="B26" s="7"/>
      <c r="C26" s="3"/>
      <c r="D26" s="7">
        <v>7.7</v>
      </c>
      <c r="E26" s="7"/>
      <c r="F26" s="7"/>
      <c r="G26" s="7"/>
      <c r="H26" s="7"/>
      <c r="I26" s="7">
        <v>8.2</v>
      </c>
      <c r="J26" s="7"/>
      <c r="K26" s="7"/>
      <c r="L26" s="7"/>
      <c r="M26" s="7"/>
    </row>
    <row r="27" spans="1:13" ht="12.75">
      <c r="A27" s="1">
        <f t="shared" si="0"/>
        <v>24</v>
      </c>
      <c r="B27" s="7"/>
      <c r="C27" s="7">
        <v>9.9</v>
      </c>
      <c r="D27" s="7"/>
      <c r="E27" s="7"/>
      <c r="F27" s="7"/>
      <c r="G27" s="7">
        <v>12.1</v>
      </c>
      <c r="H27" s="7">
        <v>9.1</v>
      </c>
      <c r="I27" s="7"/>
      <c r="J27" s="7"/>
      <c r="K27" s="7"/>
      <c r="L27" s="7">
        <v>13.3</v>
      </c>
      <c r="M27" s="7">
        <v>4.2</v>
      </c>
    </row>
    <row r="28" spans="1:13" ht="12.75">
      <c r="A28" s="1">
        <f t="shared" si="0"/>
        <v>25</v>
      </c>
      <c r="B28" s="7">
        <v>11.5</v>
      </c>
      <c r="C28" s="7"/>
      <c r="D28" s="7"/>
      <c r="E28" s="7">
        <v>9.9</v>
      </c>
      <c r="F28" s="7">
        <v>5.8</v>
      </c>
      <c r="G28" s="7"/>
      <c r="H28" s="7"/>
      <c r="I28" s="7"/>
      <c r="J28" s="7">
        <v>10.3</v>
      </c>
      <c r="K28" s="7">
        <v>8.7</v>
      </c>
      <c r="L28" s="7"/>
      <c r="M28" s="7"/>
    </row>
    <row r="29" spans="1:13" ht="12.75">
      <c r="A29" s="1">
        <f t="shared" si="0"/>
        <v>26</v>
      </c>
      <c r="B29" s="7"/>
      <c r="C29" s="7"/>
      <c r="D29" s="7">
        <v>3.9</v>
      </c>
      <c r="E29" s="7"/>
      <c r="F29" s="7"/>
      <c r="G29" s="7"/>
      <c r="H29" s="7"/>
      <c r="I29" s="7">
        <v>14.6</v>
      </c>
      <c r="J29" s="7"/>
      <c r="K29" s="7"/>
      <c r="L29" s="7"/>
      <c r="M29" s="7"/>
    </row>
    <row r="30" spans="1:13" ht="12.75">
      <c r="A30" s="1">
        <f t="shared" si="0"/>
        <v>27</v>
      </c>
      <c r="B30" s="7"/>
      <c r="C30" s="7">
        <v>9.3</v>
      </c>
      <c r="D30" s="3"/>
      <c r="E30" s="7"/>
      <c r="F30" s="7"/>
      <c r="G30" s="7">
        <v>12</v>
      </c>
      <c r="H30" s="7">
        <v>6.2</v>
      </c>
      <c r="I30" s="7"/>
      <c r="J30" s="7"/>
      <c r="K30" s="7"/>
      <c r="L30" s="7">
        <v>8.2</v>
      </c>
      <c r="M30" s="7">
        <v>10.6</v>
      </c>
    </row>
    <row r="31" spans="1:13" ht="12.75">
      <c r="A31" s="1">
        <f t="shared" si="0"/>
        <v>28</v>
      </c>
      <c r="B31" s="7">
        <v>3.8</v>
      </c>
      <c r="C31" s="3"/>
      <c r="D31" s="3"/>
      <c r="E31" s="7">
        <v>5.1</v>
      </c>
      <c r="F31" s="7">
        <v>6.9</v>
      </c>
      <c r="G31" s="7"/>
      <c r="H31" s="7"/>
      <c r="I31" s="7"/>
      <c r="J31" s="7">
        <v>6.7</v>
      </c>
      <c r="K31" s="7">
        <v>8.2</v>
      </c>
      <c r="L31" s="7"/>
      <c r="M31" s="7"/>
    </row>
    <row r="32" spans="1:13" ht="12.75">
      <c r="A32" s="1">
        <f t="shared" si="0"/>
        <v>29</v>
      </c>
      <c r="B32" s="7"/>
      <c r="C32" s="3"/>
      <c r="D32" s="7">
        <v>6.2</v>
      </c>
      <c r="E32" s="3"/>
      <c r="F32" s="7"/>
      <c r="G32" s="7"/>
      <c r="H32" s="7"/>
      <c r="I32" s="7">
        <v>13.1</v>
      </c>
      <c r="J32" s="3"/>
      <c r="K32" s="7"/>
      <c r="L32" s="7"/>
      <c r="M32" s="7"/>
    </row>
    <row r="33" spans="1:13" ht="12.75">
      <c r="A33" s="1">
        <f t="shared" si="0"/>
        <v>30</v>
      </c>
      <c r="B33" s="7"/>
      <c r="C33" s="3"/>
      <c r="D33" s="3"/>
      <c r="E33" s="3"/>
      <c r="F33" s="7"/>
      <c r="G33" s="7">
        <v>9.7</v>
      </c>
      <c r="H33" s="7">
        <v>7.3</v>
      </c>
      <c r="I33" s="3"/>
      <c r="J33" s="3"/>
      <c r="K33" s="7"/>
      <c r="L33" s="7">
        <v>7.2</v>
      </c>
      <c r="M33" s="7">
        <v>7.7</v>
      </c>
    </row>
    <row r="34" spans="1:13" ht="12.75">
      <c r="A34" s="1">
        <f t="shared" si="0"/>
        <v>31</v>
      </c>
      <c r="B34" s="7">
        <v>16.8</v>
      </c>
      <c r="C34" s="3"/>
      <c r="D34" s="3"/>
      <c r="E34" s="3"/>
      <c r="F34" s="7">
        <v>11.5</v>
      </c>
      <c r="G34" s="3"/>
      <c r="H34" s="3"/>
      <c r="I34" s="3"/>
      <c r="J34" s="3"/>
      <c r="K34" s="7">
        <v>2.9</v>
      </c>
      <c r="L34" s="3"/>
      <c r="M34" s="3"/>
    </row>
    <row r="35" spans="1:13" ht="12.75">
      <c r="A35" s="1" t="s">
        <v>2</v>
      </c>
      <c r="B35" s="6">
        <f>MAX(B5:B34)</f>
        <v>16.8</v>
      </c>
      <c r="C35" s="6">
        <f aca="true" t="shared" si="1" ref="C35:M35">MAX(C4:C34)</f>
        <v>11.7</v>
      </c>
      <c r="D35" s="6">
        <f>MAX(D4:D34)</f>
        <v>11.7</v>
      </c>
      <c r="E35" s="6">
        <f t="shared" si="1"/>
        <v>17.2</v>
      </c>
      <c r="F35" s="6">
        <f t="shared" si="1"/>
        <v>13</v>
      </c>
      <c r="G35" s="6">
        <f t="shared" si="1"/>
        <v>12.5</v>
      </c>
      <c r="H35" s="6">
        <f>MAX(H4:H34)</f>
        <v>12.4</v>
      </c>
      <c r="I35" s="6">
        <f>MAX(I4:I34)</f>
        <v>14.6</v>
      </c>
      <c r="J35" s="6">
        <f t="shared" si="1"/>
        <v>14.7</v>
      </c>
      <c r="K35" s="6">
        <f>MAX(K4:K34)</f>
        <v>9</v>
      </c>
      <c r="L35" s="6">
        <f t="shared" si="1"/>
        <v>17.6</v>
      </c>
      <c r="M35" s="6">
        <f t="shared" si="1"/>
        <v>11.2</v>
      </c>
    </row>
    <row r="36" ht="12.75"/>
    <row r="37" spans="1:14" ht="12.75">
      <c r="A37" s="1" t="s">
        <v>3</v>
      </c>
      <c r="B37" s="1">
        <f>MAX(B4:M34)</f>
        <v>17.6</v>
      </c>
      <c r="D37" s="1" t="s">
        <v>4</v>
      </c>
      <c r="E37" s="6">
        <f>AVERAGE(B4:M34)</f>
        <v>8.459166666666668</v>
      </c>
      <c r="G37" s="1" t="s">
        <v>5</v>
      </c>
      <c r="H37" s="6">
        <f>STDEV(B4:M34)</f>
        <v>3.3775953813658757</v>
      </c>
      <c r="J37" s="1" t="s">
        <v>6</v>
      </c>
      <c r="K37" s="1">
        <f>COUNT(B4:M34)</f>
        <v>120</v>
      </c>
      <c r="M37" s="1" t="s">
        <v>18</v>
      </c>
      <c r="N37" s="6">
        <f>K37/122*100</f>
        <v>98.36065573770492</v>
      </c>
    </row>
    <row r="38" ht="12.75"/>
    <row r="39" spans="3:13" ht="12.75">
      <c r="C39" s="1" t="s">
        <v>15</v>
      </c>
      <c r="D39" s="6">
        <f>COUNT(B4:D34)/30*100</f>
        <v>100</v>
      </c>
      <c r="F39" s="1" t="s">
        <v>17</v>
      </c>
      <c r="G39" s="6">
        <f>COUNT(E4:G34)/30*100</f>
        <v>100</v>
      </c>
      <c r="I39" s="1" t="s">
        <v>16</v>
      </c>
      <c r="J39" s="6">
        <f>COUNT(H4:J34)/31*100</f>
        <v>96.7741935483871</v>
      </c>
      <c r="L39" s="1" t="s">
        <v>19</v>
      </c>
      <c r="M39" s="6">
        <f>COUNT(K4:M34)/31*100</f>
        <v>96.7741935483871</v>
      </c>
    </row>
    <row r="40" ht="12.75"/>
    <row r="41" spans="1:3" ht="12.75">
      <c r="A41" s="1" t="s">
        <v>22</v>
      </c>
      <c r="C41" s="8">
        <f>PERCENTILE(B4:M34,0.98)</f>
        <v>16.724</v>
      </c>
    </row>
    <row r="42" spans="1:13" ht="12.75">
      <c r="A42" s="1" t="s">
        <v>21</v>
      </c>
      <c r="B42" s="7">
        <f>COUNT(B4:B34)/11*100</f>
        <v>100</v>
      </c>
      <c r="C42" s="7">
        <f>COUNT(C4:C34)/9*100</f>
        <v>100</v>
      </c>
      <c r="D42" s="7">
        <f>COUNT(D4:D34)/11*100</f>
        <v>90.9090909090909</v>
      </c>
      <c r="E42" s="7">
        <f>COUNT(E4:E34)/10*100</f>
        <v>90</v>
      </c>
      <c r="F42" s="7">
        <f>COUNT(F4:F34)/10*100</f>
        <v>110.00000000000001</v>
      </c>
      <c r="G42" s="7">
        <f>COUNT(G4:G34)/10*100</f>
        <v>100</v>
      </c>
      <c r="H42" s="7">
        <f>COUNT(H4:H34)/11*100</f>
        <v>90.9090909090909</v>
      </c>
      <c r="I42" s="7">
        <f>COUNT(I4:I34)/10*100</f>
        <v>100</v>
      </c>
      <c r="J42" s="7">
        <f>COUNT(J4:J34)/10*100</f>
        <v>100</v>
      </c>
      <c r="K42" s="7">
        <f>COUNT(K4:K34)/10*100</f>
        <v>100</v>
      </c>
      <c r="L42" s="7">
        <f>COUNT(L4:L34)/10*100</f>
        <v>100</v>
      </c>
      <c r="M42" s="7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F8" sqref="F8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30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18</v>
      </c>
      <c r="C4" s="3"/>
      <c r="D4" s="3"/>
      <c r="E4" s="7">
        <v>6.5</v>
      </c>
      <c r="F4" s="7">
        <v>6.1</v>
      </c>
      <c r="G4" s="3"/>
      <c r="H4" s="3"/>
      <c r="I4" s="3"/>
      <c r="J4" s="7">
        <v>10.9</v>
      </c>
      <c r="K4" s="11" t="s">
        <v>24</v>
      </c>
      <c r="L4" s="3"/>
      <c r="M4" s="3"/>
    </row>
    <row r="5" spans="1:13" ht="12.75">
      <c r="A5" s="1">
        <f aca="true" t="shared" si="0" ref="A5:A34">+A4+1</f>
        <v>2</v>
      </c>
      <c r="B5" s="7"/>
      <c r="C5" s="3"/>
      <c r="D5" s="7">
        <v>7</v>
      </c>
      <c r="E5" s="7"/>
      <c r="F5" s="7"/>
      <c r="G5" s="3"/>
      <c r="H5" s="3"/>
      <c r="I5" s="7">
        <v>12.5</v>
      </c>
      <c r="J5" s="7"/>
      <c r="K5" s="7"/>
      <c r="L5" s="7"/>
      <c r="M5" s="7"/>
    </row>
    <row r="6" spans="1:13" ht="12.75">
      <c r="A6" s="1">
        <f t="shared" si="0"/>
        <v>3</v>
      </c>
      <c r="B6" s="7"/>
      <c r="C6" s="7">
        <v>4.7</v>
      </c>
      <c r="D6" s="7"/>
      <c r="E6" s="7"/>
      <c r="F6" s="7"/>
      <c r="G6" s="7">
        <v>5.9</v>
      </c>
      <c r="H6" s="7">
        <v>11</v>
      </c>
      <c r="I6" s="7"/>
      <c r="J6" s="7"/>
      <c r="K6" s="7"/>
      <c r="L6" s="7">
        <v>10.5</v>
      </c>
      <c r="M6" s="7">
        <v>9.8</v>
      </c>
    </row>
    <row r="7" spans="1:13" ht="12.75">
      <c r="A7" s="1">
        <f t="shared" si="0"/>
        <v>4</v>
      </c>
      <c r="B7" s="7">
        <v>6.2</v>
      </c>
      <c r="C7" s="7"/>
      <c r="D7" s="7"/>
      <c r="E7" s="7">
        <v>11.5</v>
      </c>
      <c r="F7" s="7">
        <v>11.6</v>
      </c>
      <c r="G7" s="7"/>
      <c r="H7" s="7"/>
      <c r="I7" s="7"/>
      <c r="J7" s="7">
        <v>17</v>
      </c>
      <c r="K7" s="7">
        <v>4.8</v>
      </c>
      <c r="L7" s="7"/>
      <c r="M7" s="7"/>
    </row>
    <row r="8" spans="1:13" ht="12.75">
      <c r="A8" s="1">
        <f t="shared" si="0"/>
        <v>5</v>
      </c>
      <c r="B8" s="7"/>
      <c r="C8" s="7"/>
      <c r="D8" s="7">
        <v>6.4</v>
      </c>
      <c r="E8" s="3"/>
      <c r="F8" s="7"/>
      <c r="G8" s="7"/>
      <c r="H8" s="7"/>
      <c r="I8" s="7">
        <v>9.8</v>
      </c>
      <c r="J8" s="7"/>
      <c r="L8" s="7"/>
      <c r="M8" s="7"/>
    </row>
    <row r="9" spans="1:13" ht="12.75">
      <c r="A9" s="1">
        <f t="shared" si="0"/>
        <v>6</v>
      </c>
      <c r="B9" s="7"/>
      <c r="C9" s="7">
        <v>6.5</v>
      </c>
      <c r="D9" s="7"/>
      <c r="E9" s="3"/>
      <c r="F9" s="7"/>
      <c r="G9" s="7">
        <v>3.7</v>
      </c>
      <c r="H9" s="7">
        <v>7.5</v>
      </c>
      <c r="I9" s="7"/>
      <c r="J9" s="7"/>
      <c r="K9" s="7"/>
      <c r="L9" s="7">
        <v>18.7</v>
      </c>
      <c r="M9" s="7">
        <v>11.7</v>
      </c>
    </row>
    <row r="10" spans="1:13" ht="12.75">
      <c r="A10" s="1">
        <f t="shared" si="0"/>
        <v>7</v>
      </c>
      <c r="B10" s="11" t="s">
        <v>24</v>
      </c>
      <c r="C10" s="7"/>
      <c r="D10" s="7"/>
      <c r="E10" s="7">
        <v>7.8</v>
      </c>
      <c r="F10" s="7">
        <v>13.5</v>
      </c>
      <c r="G10" s="7"/>
      <c r="H10" s="7"/>
      <c r="I10" s="7"/>
      <c r="J10" s="7">
        <v>7.8</v>
      </c>
      <c r="K10" s="7">
        <v>3.8</v>
      </c>
      <c r="L10" s="7"/>
      <c r="M10" s="7"/>
    </row>
    <row r="11" spans="1:13" ht="12.75">
      <c r="A11" s="1">
        <f t="shared" si="0"/>
        <v>8</v>
      </c>
      <c r="B11" s="7"/>
      <c r="C11" s="7"/>
      <c r="D11" s="11" t="s">
        <v>24</v>
      </c>
      <c r="E11" s="3"/>
      <c r="F11" s="7"/>
      <c r="G11" s="7"/>
      <c r="H11" s="7"/>
      <c r="I11" s="7">
        <v>14.5</v>
      </c>
      <c r="J11" s="7"/>
      <c r="K11" s="7"/>
      <c r="L11" s="7"/>
      <c r="M11" s="7"/>
    </row>
    <row r="12" spans="1:13" ht="12.75">
      <c r="A12" s="1">
        <f t="shared" si="0"/>
        <v>9</v>
      </c>
      <c r="B12" s="7"/>
      <c r="C12" s="7">
        <v>6.8</v>
      </c>
      <c r="D12" s="7"/>
      <c r="E12" s="3"/>
      <c r="F12" s="7"/>
      <c r="G12" s="7">
        <v>8.5</v>
      </c>
      <c r="H12" s="7">
        <v>12.6</v>
      </c>
      <c r="I12" s="3"/>
      <c r="J12" s="7"/>
      <c r="K12" s="7"/>
      <c r="L12" s="7">
        <v>7.7</v>
      </c>
      <c r="M12" s="7">
        <v>8.6</v>
      </c>
    </row>
    <row r="13" spans="1:13" ht="12.75">
      <c r="A13" s="1">
        <f t="shared" si="0"/>
        <v>10</v>
      </c>
      <c r="B13" s="7">
        <v>6.3</v>
      </c>
      <c r="C13" s="7"/>
      <c r="D13" s="7"/>
      <c r="E13" s="7">
        <v>16.7</v>
      </c>
      <c r="F13" s="11" t="s">
        <v>24</v>
      </c>
      <c r="G13" s="7"/>
      <c r="H13" s="3"/>
      <c r="I13" s="3"/>
      <c r="J13" s="7">
        <v>7.4</v>
      </c>
      <c r="K13" s="7">
        <v>2.4</v>
      </c>
      <c r="L13" s="7"/>
      <c r="M13" s="7"/>
    </row>
    <row r="14" spans="1:13" ht="12.75">
      <c r="A14" s="1">
        <f t="shared" si="0"/>
        <v>11</v>
      </c>
      <c r="B14" s="7"/>
      <c r="C14" s="7"/>
      <c r="D14" s="7">
        <v>9.4</v>
      </c>
      <c r="E14" s="3"/>
      <c r="F14" s="3"/>
      <c r="G14" s="7"/>
      <c r="H14" s="3"/>
      <c r="I14" s="11" t="s">
        <v>24</v>
      </c>
      <c r="J14" s="3"/>
      <c r="K14" s="3"/>
      <c r="L14" s="7"/>
      <c r="M14" s="7"/>
    </row>
    <row r="15" spans="1:13" ht="12.75">
      <c r="A15" s="1">
        <f t="shared" si="0"/>
        <v>12</v>
      </c>
      <c r="B15" s="7"/>
      <c r="C15" s="7">
        <v>7.9</v>
      </c>
      <c r="D15" s="7"/>
      <c r="E15" s="3"/>
      <c r="F15" s="3"/>
      <c r="G15" s="7">
        <v>7.2</v>
      </c>
      <c r="H15" s="11" t="s">
        <v>24</v>
      </c>
      <c r="I15" s="7"/>
      <c r="J15" s="3"/>
      <c r="K15" s="3"/>
      <c r="L15" s="7">
        <v>15.9</v>
      </c>
      <c r="M15" s="7">
        <v>5.5</v>
      </c>
    </row>
    <row r="16" spans="1:13" ht="12.75">
      <c r="A16" s="1">
        <f t="shared" si="0"/>
        <v>13</v>
      </c>
      <c r="B16" s="7">
        <v>11.4</v>
      </c>
      <c r="C16" s="7"/>
      <c r="D16" s="7"/>
      <c r="E16" s="7">
        <v>8.4</v>
      </c>
      <c r="F16" s="7">
        <v>8.6</v>
      </c>
      <c r="G16" s="3"/>
      <c r="H16" s="7"/>
      <c r="I16" s="7"/>
      <c r="J16" s="7">
        <v>3.4</v>
      </c>
      <c r="K16" s="7">
        <v>6.2</v>
      </c>
      <c r="L16" s="7"/>
      <c r="M16" s="7"/>
    </row>
    <row r="17" spans="1:13" ht="12.75">
      <c r="A17" s="1">
        <f t="shared" si="0"/>
        <v>14</v>
      </c>
      <c r="B17" s="7"/>
      <c r="C17" s="7"/>
      <c r="D17" s="7">
        <v>3.3</v>
      </c>
      <c r="E17" s="3"/>
      <c r="F17" s="7"/>
      <c r="G17" s="3"/>
      <c r="H17" s="7"/>
      <c r="I17" s="7">
        <v>13.5</v>
      </c>
      <c r="J17" s="7"/>
      <c r="K17" s="7"/>
      <c r="L17" s="7"/>
      <c r="M17" s="7"/>
    </row>
    <row r="18" spans="1:13" ht="12.75">
      <c r="A18" s="1">
        <f t="shared" si="0"/>
        <v>15</v>
      </c>
      <c r="B18" s="7"/>
      <c r="C18" s="11" t="s">
        <v>24</v>
      </c>
      <c r="D18" s="7"/>
      <c r="E18" s="3"/>
      <c r="F18" s="7"/>
      <c r="G18" s="7">
        <v>9.7</v>
      </c>
      <c r="H18" s="7">
        <v>8.2</v>
      </c>
      <c r="I18" s="7"/>
      <c r="J18" s="7"/>
      <c r="K18" s="7"/>
      <c r="L18" s="7">
        <v>12</v>
      </c>
      <c r="M18" s="7">
        <v>4.4</v>
      </c>
    </row>
    <row r="19" spans="1:13" ht="12.75">
      <c r="A19" s="1">
        <f t="shared" si="0"/>
        <v>16</v>
      </c>
      <c r="B19" s="7">
        <v>6.2</v>
      </c>
      <c r="C19" s="7"/>
      <c r="D19" s="7"/>
      <c r="E19" s="7">
        <v>11.8</v>
      </c>
      <c r="F19" s="7">
        <v>5.5</v>
      </c>
      <c r="G19" s="7"/>
      <c r="H19" s="7"/>
      <c r="I19" s="7"/>
      <c r="J19" s="7">
        <v>10.3</v>
      </c>
      <c r="K19" s="7">
        <v>4.2</v>
      </c>
      <c r="L19" s="7"/>
      <c r="M19" s="7"/>
    </row>
    <row r="20" spans="1:13" ht="12.75">
      <c r="A20" s="1">
        <f t="shared" si="0"/>
        <v>17</v>
      </c>
      <c r="B20" s="7"/>
      <c r="C20" s="7"/>
      <c r="D20" s="7">
        <v>8.1</v>
      </c>
      <c r="E20" s="7"/>
      <c r="F20" s="7"/>
      <c r="G20" s="7"/>
      <c r="H20" s="7"/>
      <c r="I20" s="7">
        <v>3.5</v>
      </c>
      <c r="J20" s="7"/>
      <c r="K20" s="7"/>
      <c r="L20" s="7"/>
      <c r="M20" s="7"/>
    </row>
    <row r="21" spans="1:13" ht="12.75">
      <c r="A21" s="1">
        <f t="shared" si="0"/>
        <v>18</v>
      </c>
      <c r="B21" s="7"/>
      <c r="C21" s="7">
        <v>8.2</v>
      </c>
      <c r="D21" s="7"/>
      <c r="E21" s="7"/>
      <c r="F21" s="7"/>
      <c r="G21" s="7">
        <v>6.5</v>
      </c>
      <c r="H21" s="7">
        <v>7.2</v>
      </c>
      <c r="I21" s="7"/>
      <c r="J21" s="7"/>
      <c r="K21" s="7"/>
      <c r="L21" s="7">
        <v>11.6</v>
      </c>
      <c r="M21" s="7">
        <v>4.8</v>
      </c>
    </row>
    <row r="22" spans="1:13" ht="12.75">
      <c r="A22" s="1">
        <f t="shared" si="0"/>
        <v>19</v>
      </c>
      <c r="B22" s="7">
        <v>5.1</v>
      </c>
      <c r="C22" s="7"/>
      <c r="D22" s="11"/>
      <c r="E22" s="7">
        <v>6</v>
      </c>
      <c r="F22" s="7">
        <v>10.8</v>
      </c>
      <c r="G22" s="7"/>
      <c r="H22" s="7"/>
      <c r="I22" s="7"/>
      <c r="J22" s="7">
        <v>9.4</v>
      </c>
      <c r="K22" s="7">
        <v>7.9</v>
      </c>
      <c r="L22" s="7"/>
      <c r="M22" s="7"/>
    </row>
    <row r="23" spans="1:13" ht="12.75">
      <c r="A23" s="1">
        <f t="shared" si="0"/>
        <v>20</v>
      </c>
      <c r="B23" s="3"/>
      <c r="C23" s="7"/>
      <c r="D23" s="7">
        <v>11.4</v>
      </c>
      <c r="E23" s="7"/>
      <c r="F23" s="3"/>
      <c r="G23" s="7"/>
      <c r="H23" s="7"/>
      <c r="I23" s="7">
        <v>3.3</v>
      </c>
      <c r="J23" s="7"/>
      <c r="K23" s="7"/>
      <c r="L23" s="7"/>
      <c r="M23" s="7"/>
    </row>
    <row r="24" spans="1:13" ht="12.75">
      <c r="A24" s="1">
        <f t="shared" si="0"/>
        <v>21</v>
      </c>
      <c r="B24" s="3"/>
      <c r="C24" s="7">
        <v>5.6</v>
      </c>
      <c r="D24" s="7"/>
      <c r="E24" s="7"/>
      <c r="F24" s="3"/>
      <c r="G24" s="7">
        <v>9.7</v>
      </c>
      <c r="H24" s="7">
        <v>8.3</v>
      </c>
      <c r="I24" s="7"/>
      <c r="J24" s="7"/>
      <c r="K24" s="7"/>
      <c r="L24" s="7">
        <v>9.2</v>
      </c>
      <c r="M24" s="7">
        <v>7.3</v>
      </c>
    </row>
    <row r="25" spans="1:13" ht="12.75">
      <c r="A25" s="1">
        <f t="shared" si="0"/>
        <v>22</v>
      </c>
      <c r="B25" s="7">
        <v>6.4</v>
      </c>
      <c r="C25" s="3"/>
      <c r="D25" s="7"/>
      <c r="E25" s="7">
        <v>5.2</v>
      </c>
      <c r="F25" s="7">
        <v>8.9</v>
      </c>
      <c r="G25" s="7"/>
      <c r="H25" s="7"/>
      <c r="I25" s="7"/>
      <c r="J25" s="7">
        <v>6</v>
      </c>
      <c r="K25" s="7">
        <v>1.7</v>
      </c>
      <c r="L25" s="7"/>
      <c r="M25" s="7"/>
    </row>
    <row r="26" spans="1:13" ht="12.75">
      <c r="A26" s="1">
        <f t="shared" si="0"/>
        <v>23</v>
      </c>
      <c r="B26" s="7"/>
      <c r="C26" s="3"/>
      <c r="D26" s="7">
        <v>8.3</v>
      </c>
      <c r="E26" s="7"/>
      <c r="F26" s="7"/>
      <c r="G26" s="7"/>
      <c r="H26" s="7"/>
      <c r="I26" s="7">
        <v>8.6</v>
      </c>
      <c r="J26" s="7"/>
      <c r="K26" s="7"/>
      <c r="L26" s="7"/>
      <c r="M26" s="7"/>
    </row>
    <row r="27" spans="1:13" ht="12.75">
      <c r="A27" s="1">
        <f t="shared" si="0"/>
        <v>24</v>
      </c>
      <c r="B27" s="7"/>
      <c r="C27" s="7">
        <v>10.2</v>
      </c>
      <c r="D27" s="7"/>
      <c r="E27" s="7"/>
      <c r="F27" s="7"/>
      <c r="G27" s="7">
        <v>12.8</v>
      </c>
      <c r="H27" s="7">
        <v>12</v>
      </c>
      <c r="I27" s="7"/>
      <c r="J27" s="7"/>
      <c r="K27" s="7"/>
      <c r="L27" s="7">
        <v>12.5</v>
      </c>
      <c r="M27" s="7">
        <v>3.7</v>
      </c>
    </row>
    <row r="28" spans="1:13" ht="12.75">
      <c r="A28" s="1">
        <f t="shared" si="0"/>
        <v>25</v>
      </c>
      <c r="B28" s="7">
        <v>12.4</v>
      </c>
      <c r="C28" s="7"/>
      <c r="D28" s="7"/>
      <c r="E28" s="7">
        <v>9.5</v>
      </c>
      <c r="F28" s="7">
        <v>6.7</v>
      </c>
      <c r="G28" s="7"/>
      <c r="H28" s="7"/>
      <c r="I28" s="7"/>
      <c r="J28" s="7">
        <v>10.3</v>
      </c>
      <c r="K28" s="7">
        <v>9.6</v>
      </c>
      <c r="L28" s="7"/>
      <c r="M28" s="7"/>
    </row>
    <row r="29" spans="1:13" ht="12.75">
      <c r="A29" s="1">
        <f t="shared" si="0"/>
        <v>26</v>
      </c>
      <c r="B29" s="7"/>
      <c r="C29" s="7"/>
      <c r="D29" s="7">
        <v>4.2</v>
      </c>
      <c r="E29" s="7"/>
      <c r="F29" s="7"/>
      <c r="G29" s="7"/>
      <c r="H29" s="7"/>
      <c r="I29" s="7">
        <v>15.9</v>
      </c>
      <c r="J29" s="7"/>
      <c r="K29" s="7"/>
      <c r="L29" s="7"/>
      <c r="M29" s="7"/>
    </row>
    <row r="30" spans="1:13" ht="12.75">
      <c r="A30" s="1">
        <f t="shared" si="0"/>
        <v>27</v>
      </c>
      <c r="B30" s="7"/>
      <c r="C30" s="7">
        <v>9</v>
      </c>
      <c r="D30" s="7"/>
      <c r="E30" s="7"/>
      <c r="F30" s="7"/>
      <c r="G30" s="7">
        <v>11.5</v>
      </c>
      <c r="H30" s="7">
        <v>6.6</v>
      </c>
      <c r="I30" s="7"/>
      <c r="J30" s="7"/>
      <c r="K30" s="7"/>
      <c r="L30" s="7">
        <v>8.7</v>
      </c>
      <c r="M30" s="7">
        <v>9.6</v>
      </c>
    </row>
    <row r="31" spans="1:13" ht="12.75">
      <c r="A31" s="1">
        <f t="shared" si="0"/>
        <v>28</v>
      </c>
      <c r="B31" s="7">
        <v>4.2</v>
      </c>
      <c r="C31" s="3"/>
      <c r="D31" s="7"/>
      <c r="E31" s="7">
        <v>4.7</v>
      </c>
      <c r="F31" s="7">
        <v>7.7</v>
      </c>
      <c r="G31" s="7"/>
      <c r="H31" s="7"/>
      <c r="I31" s="7"/>
      <c r="J31" s="7">
        <v>7.5</v>
      </c>
      <c r="K31" s="7">
        <v>8.1</v>
      </c>
      <c r="L31" s="7"/>
      <c r="M31" s="7"/>
    </row>
    <row r="32" spans="1:13" ht="12.75">
      <c r="A32" s="1">
        <f t="shared" si="0"/>
        <v>29</v>
      </c>
      <c r="B32" s="7"/>
      <c r="C32" s="3"/>
      <c r="D32" s="11" t="s">
        <v>24</v>
      </c>
      <c r="E32" s="3"/>
      <c r="F32" s="7"/>
      <c r="G32" s="7"/>
      <c r="H32" s="7"/>
      <c r="I32" s="7">
        <v>13.6</v>
      </c>
      <c r="J32" s="3"/>
      <c r="K32" s="7"/>
      <c r="L32" s="7"/>
      <c r="M32" s="7"/>
    </row>
    <row r="33" spans="1:13" ht="12.75">
      <c r="A33" s="1">
        <f t="shared" si="0"/>
        <v>30</v>
      </c>
      <c r="B33" s="7"/>
      <c r="C33" s="3"/>
      <c r="D33" s="3"/>
      <c r="E33" s="3"/>
      <c r="F33" s="7"/>
      <c r="G33" s="7">
        <v>10.9</v>
      </c>
      <c r="H33" s="7">
        <v>6.8</v>
      </c>
      <c r="I33" s="3"/>
      <c r="J33" s="3"/>
      <c r="K33" s="7"/>
      <c r="L33" s="7">
        <v>6.9</v>
      </c>
      <c r="M33" s="7">
        <v>8.9</v>
      </c>
    </row>
    <row r="34" spans="1:13" ht="12.75">
      <c r="A34" s="1">
        <f t="shared" si="0"/>
        <v>31</v>
      </c>
      <c r="B34" s="7">
        <v>14.6</v>
      </c>
      <c r="C34" s="3"/>
      <c r="D34" s="3"/>
      <c r="E34" s="3"/>
      <c r="F34" s="7">
        <v>11.7</v>
      </c>
      <c r="G34" s="3"/>
      <c r="H34" s="3"/>
      <c r="I34" s="3"/>
      <c r="J34" s="3"/>
      <c r="K34" s="7">
        <v>6.9</v>
      </c>
      <c r="L34" s="3"/>
      <c r="M34" s="3"/>
    </row>
    <row r="35" spans="1:13" ht="12.75">
      <c r="A35" s="1" t="s">
        <v>2</v>
      </c>
      <c r="B35" s="6">
        <f>MAX(B4:B34)</f>
        <v>18</v>
      </c>
      <c r="C35" s="6">
        <f aca="true" t="shared" si="1" ref="C35:M35">MAX(C4:C34)</f>
        <v>10.2</v>
      </c>
      <c r="D35" s="6">
        <f>MAX(D4:D34)</f>
        <v>11.4</v>
      </c>
      <c r="E35" s="6">
        <f>MAX(E4:E32)</f>
        <v>16.7</v>
      </c>
      <c r="F35" s="6">
        <f t="shared" si="1"/>
        <v>13.5</v>
      </c>
      <c r="G35" s="6">
        <f t="shared" si="1"/>
        <v>12.8</v>
      </c>
      <c r="H35" s="6">
        <f>MAX(H4:H34)</f>
        <v>12.6</v>
      </c>
      <c r="I35" s="6">
        <f>MAX(I4:I34)</f>
        <v>15.9</v>
      </c>
      <c r="J35" s="6">
        <f t="shared" si="1"/>
        <v>17</v>
      </c>
      <c r="K35" s="6">
        <f>MAX(K4:K34)</f>
        <v>9.6</v>
      </c>
      <c r="L35" s="6">
        <f t="shared" si="1"/>
        <v>18.7</v>
      </c>
      <c r="M35" s="6">
        <f t="shared" si="1"/>
        <v>11.7</v>
      </c>
    </row>
    <row r="36" ht="12.75"/>
    <row r="37" spans="1:14" ht="12.75">
      <c r="A37" s="1" t="s">
        <v>3</v>
      </c>
      <c r="B37" s="1">
        <f>MAX(B4:M34)</f>
        <v>18.7</v>
      </c>
      <c r="D37" s="1" t="s">
        <v>4</v>
      </c>
      <c r="E37" s="6">
        <f>AVERAGE(B4:M34)</f>
        <v>8.617543859649125</v>
      </c>
      <c r="G37" s="1" t="s">
        <v>5</v>
      </c>
      <c r="H37" s="6">
        <f>STDEV(B4:M34)</f>
        <v>3.4749226925642875</v>
      </c>
      <c r="J37" s="1" t="s">
        <v>6</v>
      </c>
      <c r="K37" s="1">
        <f>COUNT(B4:M34)</f>
        <v>114</v>
      </c>
      <c r="M37" s="1" t="s">
        <v>18</v>
      </c>
      <c r="N37" s="6">
        <f>K37/122*100</f>
        <v>93.44262295081968</v>
      </c>
    </row>
    <row r="38" ht="12.75"/>
    <row r="39" spans="3:13" ht="12.75">
      <c r="C39" s="1" t="s">
        <v>15</v>
      </c>
      <c r="D39" s="6">
        <f>COUNT(B4:D34)/30*100</f>
        <v>86.66666666666667</v>
      </c>
      <c r="F39" s="1" t="s">
        <v>17</v>
      </c>
      <c r="G39" s="6">
        <f>COUNT(E4:G34)/30*100</f>
        <v>100</v>
      </c>
      <c r="I39" s="1" t="s">
        <v>16</v>
      </c>
      <c r="J39" s="6">
        <f>COUNT(H4:J34)/31*100</f>
        <v>90.32258064516128</v>
      </c>
      <c r="L39" s="1" t="s">
        <v>19</v>
      </c>
      <c r="M39" s="6">
        <f>COUNT(K4:M34)/31*100</f>
        <v>96.7741935483871</v>
      </c>
    </row>
    <row r="40" ht="12.75"/>
    <row r="41" spans="1:3" ht="12.75">
      <c r="A41" s="1" t="s">
        <v>22</v>
      </c>
      <c r="C41" s="8">
        <f>PERCENTILE(B4:M34,0.98)</f>
        <v>16.921999999999997</v>
      </c>
    </row>
    <row r="42" spans="1:13" ht="12.75">
      <c r="A42" s="1" t="s">
        <v>21</v>
      </c>
      <c r="B42" s="7">
        <f>COUNT(B4:B34)/11*100</f>
        <v>90.9090909090909</v>
      </c>
      <c r="C42" s="7">
        <f>COUNT(C4:C34)/9*100</f>
        <v>88.88888888888889</v>
      </c>
      <c r="D42" s="7">
        <f>COUNT(D4:D34)/11*100</f>
        <v>72.72727272727273</v>
      </c>
      <c r="E42" s="7">
        <f>COUNT(E4:E32)/10*100</f>
        <v>100</v>
      </c>
      <c r="F42" s="7">
        <f>COUNT(F4:F34)/10*100</f>
        <v>100</v>
      </c>
      <c r="G42" s="7">
        <f>COUNT(G4:G34)/10*100</f>
        <v>100</v>
      </c>
      <c r="H42" s="7">
        <f>COUNT(H4:H34)/11*100</f>
        <v>81.81818181818183</v>
      </c>
      <c r="I42" s="7">
        <f>COUNT(I4:I34)/10*100</f>
        <v>90</v>
      </c>
      <c r="J42" s="7">
        <f>COUNT(J4:J34)/10*100</f>
        <v>100</v>
      </c>
      <c r="K42" s="7">
        <f>COUNT(K4:K34)/10*100</f>
        <v>100</v>
      </c>
      <c r="L42" s="7">
        <f>COUNT(L4:L34)/10*100</f>
        <v>100</v>
      </c>
      <c r="M42" s="7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E13" sqref="E13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31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9.2</v>
      </c>
      <c r="C4" s="3"/>
      <c r="D4" s="3"/>
      <c r="E4" s="7">
        <v>6</v>
      </c>
      <c r="F4" s="7">
        <v>8.4</v>
      </c>
      <c r="G4" s="3"/>
      <c r="H4" s="3"/>
      <c r="I4" s="3"/>
      <c r="J4" s="7">
        <v>11</v>
      </c>
      <c r="K4" s="7">
        <v>7.6</v>
      </c>
      <c r="L4" s="3"/>
      <c r="M4" s="3"/>
    </row>
    <row r="5" spans="1:13" ht="12.75">
      <c r="A5" s="1">
        <f aca="true" t="shared" si="0" ref="A5:A34">+A4+1</f>
        <v>2</v>
      </c>
      <c r="B5" s="7"/>
      <c r="C5" s="3"/>
      <c r="D5" s="7">
        <v>9.6</v>
      </c>
      <c r="E5" s="7"/>
      <c r="F5" s="7"/>
      <c r="G5" s="7"/>
      <c r="H5" s="3"/>
      <c r="I5" s="7">
        <v>23</v>
      </c>
      <c r="J5" s="3"/>
      <c r="K5" s="7"/>
      <c r="L5" s="3"/>
      <c r="M5" s="3"/>
    </row>
    <row r="6" spans="1:13" ht="12.75">
      <c r="A6" s="1">
        <f t="shared" si="0"/>
        <v>3</v>
      </c>
      <c r="B6" s="7"/>
      <c r="C6" s="11">
        <v>6.8</v>
      </c>
      <c r="D6" s="7"/>
      <c r="E6" s="7"/>
      <c r="F6" s="7"/>
      <c r="G6" s="7">
        <v>7</v>
      </c>
      <c r="H6" s="7">
        <v>11.8</v>
      </c>
      <c r="I6" s="7"/>
      <c r="J6" s="5"/>
      <c r="K6" s="7"/>
      <c r="L6" s="7">
        <v>8.2</v>
      </c>
      <c r="M6" s="7">
        <v>9.1</v>
      </c>
    </row>
    <row r="7" spans="1:13" ht="12.75">
      <c r="A7" s="1">
        <f t="shared" si="0"/>
        <v>4</v>
      </c>
      <c r="B7" s="11">
        <v>7</v>
      </c>
      <c r="C7" s="3"/>
      <c r="D7" s="7"/>
      <c r="E7" s="7">
        <v>9.6</v>
      </c>
      <c r="F7" s="7">
        <v>12.7</v>
      </c>
      <c r="G7" s="7"/>
      <c r="H7" s="7"/>
      <c r="I7" s="7"/>
      <c r="J7" s="7">
        <v>18.9</v>
      </c>
      <c r="K7" s="7">
        <v>5.3</v>
      </c>
      <c r="L7" s="7"/>
      <c r="M7" s="7"/>
    </row>
    <row r="8" spans="1:13" ht="12.75">
      <c r="A8" s="1">
        <f t="shared" si="0"/>
        <v>5</v>
      </c>
      <c r="B8" s="7"/>
      <c r="C8" s="3"/>
      <c r="D8" s="7">
        <v>6.4</v>
      </c>
      <c r="E8" s="7"/>
      <c r="F8" s="7"/>
      <c r="G8" s="7"/>
      <c r="H8" s="7"/>
      <c r="I8" s="7">
        <v>11</v>
      </c>
      <c r="J8" s="7"/>
      <c r="K8" s="7"/>
      <c r="L8" s="7"/>
      <c r="M8" s="7"/>
    </row>
    <row r="9" spans="1:13" ht="12.75">
      <c r="A9" s="1">
        <f t="shared" si="0"/>
        <v>6</v>
      </c>
      <c r="B9" s="7"/>
      <c r="C9" s="7">
        <v>4.7</v>
      </c>
      <c r="D9" s="7"/>
      <c r="E9" s="7"/>
      <c r="F9" s="7"/>
      <c r="G9" s="7">
        <v>13</v>
      </c>
      <c r="H9" s="7">
        <v>10.4</v>
      </c>
      <c r="I9" s="3"/>
      <c r="J9" s="7"/>
      <c r="K9" s="7"/>
      <c r="L9" s="7">
        <v>17.5</v>
      </c>
      <c r="M9" s="7">
        <v>9.3</v>
      </c>
    </row>
    <row r="10" spans="1:13" ht="12.75">
      <c r="A10" s="1">
        <f t="shared" si="0"/>
        <v>7</v>
      </c>
      <c r="B10" s="7">
        <v>3.2</v>
      </c>
      <c r="C10" s="7"/>
      <c r="D10" s="7"/>
      <c r="E10" s="7">
        <v>7.3</v>
      </c>
      <c r="F10" s="7">
        <v>13</v>
      </c>
      <c r="G10" s="7"/>
      <c r="H10" s="7"/>
      <c r="I10" s="3"/>
      <c r="J10" s="7">
        <v>9.6</v>
      </c>
      <c r="K10" s="7">
        <v>6</v>
      </c>
      <c r="L10" s="3"/>
      <c r="M10" s="3"/>
    </row>
    <row r="11" spans="1:13" ht="12.75">
      <c r="A11" s="1">
        <f t="shared" si="0"/>
        <v>8</v>
      </c>
      <c r="B11" s="7"/>
      <c r="C11" s="7"/>
      <c r="D11" s="7">
        <v>10.8</v>
      </c>
      <c r="E11" s="7"/>
      <c r="F11" s="3"/>
      <c r="G11" s="7"/>
      <c r="H11" s="7"/>
      <c r="I11" s="7">
        <v>12.7</v>
      </c>
      <c r="J11" s="7"/>
      <c r="K11" s="3"/>
      <c r="L11" s="3"/>
      <c r="M11" s="3"/>
    </row>
    <row r="12" spans="1:13" ht="12.75">
      <c r="A12" s="1">
        <f t="shared" si="0"/>
        <v>9</v>
      </c>
      <c r="B12" s="7"/>
      <c r="C12" s="11">
        <v>9.1</v>
      </c>
      <c r="D12" s="7"/>
      <c r="E12" s="7"/>
      <c r="F12" s="3"/>
      <c r="G12" s="7">
        <v>9.3</v>
      </c>
      <c r="H12" s="7">
        <v>16.3</v>
      </c>
      <c r="I12" s="7"/>
      <c r="J12" s="7"/>
      <c r="K12" s="3"/>
      <c r="L12" s="7">
        <v>8.2</v>
      </c>
      <c r="M12" s="7">
        <v>7.5</v>
      </c>
    </row>
    <row r="13" spans="1:13" ht="12.75">
      <c r="A13" s="1">
        <f t="shared" si="0"/>
        <v>10</v>
      </c>
      <c r="B13" s="7">
        <v>7.4</v>
      </c>
      <c r="C13" s="7"/>
      <c r="D13" s="7"/>
      <c r="E13" s="7">
        <v>20</v>
      </c>
      <c r="F13" s="7">
        <v>9</v>
      </c>
      <c r="G13" s="7"/>
      <c r="H13" s="3"/>
      <c r="I13" s="7"/>
      <c r="J13" s="7">
        <v>6.9</v>
      </c>
      <c r="K13" s="7">
        <v>2.7</v>
      </c>
      <c r="L13" s="7"/>
      <c r="M13" s="7"/>
    </row>
    <row r="14" spans="1:13" ht="12.75">
      <c r="A14" s="1">
        <f t="shared" si="0"/>
        <v>11</v>
      </c>
      <c r="B14" s="7"/>
      <c r="C14" s="7"/>
      <c r="D14" s="7">
        <v>10.3</v>
      </c>
      <c r="E14" s="7"/>
      <c r="F14" s="7"/>
      <c r="G14" s="7"/>
      <c r="H14" s="3"/>
      <c r="I14" s="7">
        <v>14.2</v>
      </c>
      <c r="J14" s="7"/>
      <c r="K14" s="7"/>
      <c r="L14" s="11"/>
      <c r="M14" s="7"/>
    </row>
    <row r="15" spans="1:13" ht="12.75">
      <c r="A15" s="1">
        <f t="shared" si="0"/>
        <v>12</v>
      </c>
      <c r="B15" s="7"/>
      <c r="C15" s="7">
        <v>9.1</v>
      </c>
      <c r="D15" s="3"/>
      <c r="E15" s="7"/>
      <c r="F15" s="7"/>
      <c r="G15" s="7">
        <v>6.7</v>
      </c>
      <c r="H15" s="7">
        <v>12.9</v>
      </c>
      <c r="I15" s="7"/>
      <c r="J15" s="11"/>
      <c r="K15" s="7"/>
      <c r="L15" s="7">
        <v>21.1</v>
      </c>
      <c r="M15" s="7">
        <v>5.5</v>
      </c>
    </row>
    <row r="16" spans="1:13" ht="12.75">
      <c r="A16" s="1">
        <f t="shared" si="0"/>
        <v>13</v>
      </c>
      <c r="B16" s="7">
        <v>7.1</v>
      </c>
      <c r="C16" s="7"/>
      <c r="D16" s="3"/>
      <c r="E16" s="7">
        <v>6.4</v>
      </c>
      <c r="F16" s="7">
        <v>8.5</v>
      </c>
      <c r="G16" s="7"/>
      <c r="H16" s="7"/>
      <c r="I16" s="7"/>
      <c r="J16" s="7">
        <v>3.2</v>
      </c>
      <c r="K16" s="7">
        <v>4.9</v>
      </c>
      <c r="L16" s="7"/>
      <c r="M16" s="7"/>
    </row>
    <row r="17" spans="1:13" ht="12.75">
      <c r="A17" s="1">
        <f t="shared" si="0"/>
        <v>14</v>
      </c>
      <c r="B17" s="7"/>
      <c r="C17" s="7"/>
      <c r="D17" s="7">
        <v>4</v>
      </c>
      <c r="E17" s="7"/>
      <c r="F17" s="7"/>
      <c r="G17" s="7"/>
      <c r="H17" s="7"/>
      <c r="I17" s="7">
        <v>14.9</v>
      </c>
      <c r="J17" s="7"/>
      <c r="K17" s="7"/>
      <c r="L17" s="7"/>
      <c r="M17" s="7"/>
    </row>
    <row r="18" spans="1:13" ht="12.75">
      <c r="A18" s="1">
        <f t="shared" si="0"/>
        <v>15</v>
      </c>
      <c r="B18" s="7"/>
      <c r="C18" s="7">
        <v>11.3</v>
      </c>
      <c r="D18" s="7"/>
      <c r="E18" s="7"/>
      <c r="F18" s="7"/>
      <c r="G18" s="7">
        <v>10.1</v>
      </c>
      <c r="H18" s="7">
        <v>11.4</v>
      </c>
      <c r="I18" s="7"/>
      <c r="J18" s="11"/>
      <c r="K18" s="7"/>
      <c r="L18" s="7">
        <v>9.7</v>
      </c>
      <c r="M18" s="7">
        <v>5.3</v>
      </c>
    </row>
    <row r="19" spans="1:13" ht="12.75">
      <c r="A19" s="1">
        <f t="shared" si="0"/>
        <v>16</v>
      </c>
      <c r="B19" s="7">
        <v>4.6</v>
      </c>
      <c r="C19" s="7"/>
      <c r="D19" s="7"/>
      <c r="E19" s="7">
        <v>10.5</v>
      </c>
      <c r="F19" s="7">
        <v>4.4</v>
      </c>
      <c r="G19" s="3"/>
      <c r="H19" s="7"/>
      <c r="I19" s="7"/>
      <c r="J19" s="7">
        <v>11.7</v>
      </c>
      <c r="K19" s="7">
        <v>5.2</v>
      </c>
      <c r="L19" s="7"/>
      <c r="M19" s="7"/>
    </row>
    <row r="20" spans="1:13" ht="12.75">
      <c r="A20" s="1">
        <f t="shared" si="0"/>
        <v>17</v>
      </c>
      <c r="B20" s="7"/>
      <c r="C20" s="7"/>
      <c r="D20" s="7">
        <v>8.5</v>
      </c>
      <c r="E20" s="7"/>
      <c r="F20" s="7"/>
      <c r="G20" s="3"/>
      <c r="H20" s="7"/>
      <c r="I20" s="7">
        <v>4.1</v>
      </c>
      <c r="J20" s="7"/>
      <c r="K20" s="7"/>
      <c r="L20" s="7"/>
      <c r="M20" s="7"/>
    </row>
    <row r="21" spans="1:13" ht="12.75">
      <c r="A21" s="1">
        <f t="shared" si="0"/>
        <v>18</v>
      </c>
      <c r="B21" s="7"/>
      <c r="C21" s="7">
        <v>10.2</v>
      </c>
      <c r="D21" s="7"/>
      <c r="E21" s="7"/>
      <c r="F21" s="7"/>
      <c r="G21" s="7">
        <v>5.6</v>
      </c>
      <c r="H21" s="7">
        <v>8.4</v>
      </c>
      <c r="I21" s="7"/>
      <c r="J21" s="7"/>
      <c r="K21" s="7"/>
      <c r="L21" s="7">
        <v>9.3</v>
      </c>
      <c r="M21" s="7">
        <v>8.6</v>
      </c>
    </row>
    <row r="22" spans="1:13" ht="12.75">
      <c r="A22" s="1">
        <f t="shared" si="0"/>
        <v>19</v>
      </c>
      <c r="B22" s="7">
        <v>5.5</v>
      </c>
      <c r="C22" s="7"/>
      <c r="D22" s="7"/>
      <c r="E22" s="7">
        <v>5.3</v>
      </c>
      <c r="F22" s="7">
        <v>9.4</v>
      </c>
      <c r="G22" s="7"/>
      <c r="H22" s="7"/>
      <c r="I22" s="7"/>
      <c r="J22" s="7">
        <v>10.9</v>
      </c>
      <c r="K22" s="7">
        <v>5.9</v>
      </c>
      <c r="L22" s="7"/>
      <c r="M22" s="7"/>
    </row>
    <row r="23" spans="1:13" ht="12.75">
      <c r="A23" s="1">
        <f t="shared" si="0"/>
        <v>20</v>
      </c>
      <c r="B23" s="7"/>
      <c r="C23" s="7"/>
      <c r="D23" s="7">
        <v>11.7</v>
      </c>
      <c r="E23" s="7"/>
      <c r="F23" s="7"/>
      <c r="G23" s="7"/>
      <c r="H23" s="7"/>
      <c r="I23" s="7">
        <v>2.1</v>
      </c>
      <c r="J23" s="7"/>
      <c r="K23" s="7"/>
      <c r="L23" s="7"/>
      <c r="M23" s="7"/>
    </row>
    <row r="24" spans="1:13" ht="12.75">
      <c r="A24" s="1">
        <f t="shared" si="0"/>
        <v>21</v>
      </c>
      <c r="B24" s="7"/>
      <c r="C24" s="7"/>
      <c r="D24" s="7"/>
      <c r="E24" s="7"/>
      <c r="F24" s="11"/>
      <c r="G24" s="7">
        <v>10.8</v>
      </c>
      <c r="H24" s="7">
        <v>6.2</v>
      </c>
      <c r="I24" s="7"/>
      <c r="J24" s="7"/>
      <c r="K24" s="7"/>
      <c r="L24" s="7">
        <v>9.1</v>
      </c>
      <c r="M24" s="7">
        <v>6.1</v>
      </c>
    </row>
    <row r="25" spans="1:13" ht="12.75">
      <c r="A25" s="1">
        <f t="shared" si="0"/>
        <v>22</v>
      </c>
      <c r="B25" s="11">
        <v>6</v>
      </c>
      <c r="C25" s="7"/>
      <c r="D25" s="11"/>
      <c r="E25" s="7">
        <v>5.7</v>
      </c>
      <c r="F25" s="7">
        <v>8.7</v>
      </c>
      <c r="G25" s="7"/>
      <c r="H25" s="7"/>
      <c r="I25" s="7"/>
      <c r="J25" s="7">
        <v>6.5</v>
      </c>
      <c r="K25" s="7">
        <v>3.2</v>
      </c>
      <c r="L25" s="7"/>
      <c r="M25" s="7"/>
    </row>
    <row r="26" spans="1:13" ht="12.75">
      <c r="A26" s="1">
        <f t="shared" si="0"/>
        <v>23</v>
      </c>
      <c r="B26" s="7"/>
      <c r="C26" s="7"/>
      <c r="D26" s="7">
        <v>9.4</v>
      </c>
      <c r="E26" s="7"/>
      <c r="F26" s="7"/>
      <c r="G26" s="7"/>
      <c r="H26" s="7"/>
      <c r="I26" s="7">
        <v>7.7</v>
      </c>
      <c r="J26" s="7"/>
      <c r="K26" s="7"/>
      <c r="L26" s="7"/>
      <c r="M26" s="7"/>
    </row>
    <row r="27" spans="1:13" ht="12.75">
      <c r="A27" s="1">
        <f t="shared" si="0"/>
        <v>24</v>
      </c>
      <c r="B27" s="7"/>
      <c r="C27" s="7">
        <v>9.2</v>
      </c>
      <c r="D27" s="7"/>
      <c r="E27" s="7"/>
      <c r="F27" s="7"/>
      <c r="G27" s="7">
        <v>13.3</v>
      </c>
      <c r="H27" s="7">
        <v>15.3</v>
      </c>
      <c r="I27" s="7"/>
      <c r="J27" s="7"/>
      <c r="K27" s="7"/>
      <c r="L27" s="7">
        <v>8.2</v>
      </c>
      <c r="M27" s="7">
        <v>6.4</v>
      </c>
    </row>
    <row r="28" spans="1:13" ht="12.75">
      <c r="A28" s="1">
        <f t="shared" si="0"/>
        <v>25</v>
      </c>
      <c r="B28" s="7">
        <v>10.3</v>
      </c>
      <c r="C28" s="3"/>
      <c r="D28" s="7"/>
      <c r="E28" s="7">
        <v>9.6</v>
      </c>
      <c r="F28" s="7">
        <v>12.5</v>
      </c>
      <c r="G28" s="7"/>
      <c r="H28" s="7"/>
      <c r="I28" s="7"/>
      <c r="J28" s="7">
        <v>10.8</v>
      </c>
      <c r="K28" s="7">
        <v>5.9</v>
      </c>
      <c r="L28" s="7"/>
      <c r="M28" s="7"/>
    </row>
    <row r="29" spans="1:13" ht="12.75">
      <c r="A29" s="1">
        <f t="shared" si="0"/>
        <v>26</v>
      </c>
      <c r="B29" s="7"/>
      <c r="C29" s="3"/>
      <c r="D29" s="7">
        <v>4.1</v>
      </c>
      <c r="E29" s="7"/>
      <c r="F29" s="7"/>
      <c r="G29" s="7"/>
      <c r="H29" s="7"/>
      <c r="I29" s="7">
        <v>13.2</v>
      </c>
      <c r="J29" s="7"/>
      <c r="K29" s="7"/>
      <c r="L29" s="7"/>
      <c r="M29" s="7"/>
    </row>
    <row r="30" spans="1:13" ht="12.75">
      <c r="A30" s="1">
        <f t="shared" si="0"/>
        <v>27</v>
      </c>
      <c r="B30" s="7"/>
      <c r="C30" s="11">
        <v>10.6</v>
      </c>
      <c r="D30" s="7"/>
      <c r="E30" s="7"/>
      <c r="F30" s="7"/>
      <c r="G30" s="7">
        <v>8</v>
      </c>
      <c r="H30" s="7">
        <v>9</v>
      </c>
      <c r="I30" s="7"/>
      <c r="J30" s="7"/>
      <c r="K30" s="7"/>
      <c r="L30" s="7">
        <v>14.6</v>
      </c>
      <c r="M30" s="7">
        <v>5.5</v>
      </c>
    </row>
    <row r="31" spans="1:13" ht="12.75">
      <c r="A31" s="1">
        <f t="shared" si="0"/>
        <v>28</v>
      </c>
      <c r="B31" s="7">
        <v>6</v>
      </c>
      <c r="C31" s="3"/>
      <c r="D31" s="7"/>
      <c r="E31" s="7">
        <v>5.2</v>
      </c>
      <c r="F31" s="7">
        <v>8.2</v>
      </c>
      <c r="G31" s="7"/>
      <c r="H31" s="7"/>
      <c r="I31" s="11"/>
      <c r="J31" s="7">
        <v>6.8</v>
      </c>
      <c r="K31" s="11" t="s">
        <v>24</v>
      </c>
      <c r="L31" s="7"/>
      <c r="M31" s="7"/>
    </row>
    <row r="32" spans="1:13" ht="12.75">
      <c r="A32" s="1">
        <f t="shared" si="0"/>
        <v>29</v>
      </c>
      <c r="B32" s="7"/>
      <c r="C32" s="3"/>
      <c r="D32" s="7">
        <v>5.7</v>
      </c>
      <c r="E32" s="3"/>
      <c r="F32" s="7"/>
      <c r="G32" s="7"/>
      <c r="H32" s="7"/>
      <c r="I32" s="7">
        <v>11.7</v>
      </c>
      <c r="J32" s="3"/>
      <c r="K32" s="7"/>
      <c r="L32" s="7"/>
      <c r="M32" s="7"/>
    </row>
    <row r="33" spans="1:13" ht="12.75">
      <c r="A33" s="1">
        <f t="shared" si="0"/>
        <v>30</v>
      </c>
      <c r="B33" s="7"/>
      <c r="C33" s="3"/>
      <c r="D33" s="3"/>
      <c r="E33" s="5"/>
      <c r="F33" s="7"/>
      <c r="G33" s="7">
        <v>13</v>
      </c>
      <c r="H33" s="7">
        <v>9.5</v>
      </c>
      <c r="I33" s="3"/>
      <c r="J33" s="3"/>
      <c r="K33" s="7"/>
      <c r="L33" s="7">
        <v>5.9</v>
      </c>
      <c r="M33" s="7">
        <v>7.2</v>
      </c>
    </row>
    <row r="34" spans="1:13" ht="12.75">
      <c r="A34" s="1">
        <f t="shared" si="0"/>
        <v>31</v>
      </c>
      <c r="B34" s="7">
        <v>10.7</v>
      </c>
      <c r="C34" s="3"/>
      <c r="D34" s="3"/>
      <c r="E34" s="3"/>
      <c r="F34" s="7">
        <v>11.5</v>
      </c>
      <c r="G34" s="3"/>
      <c r="H34" s="3"/>
      <c r="I34" s="5"/>
      <c r="J34" s="3"/>
      <c r="K34" s="7">
        <v>6.6</v>
      </c>
      <c r="L34" s="3"/>
      <c r="M34" s="3"/>
    </row>
    <row r="35" spans="1:14" ht="12.75">
      <c r="A35" s="1" t="s">
        <v>2</v>
      </c>
      <c r="B35" s="6">
        <f>MAX(B4:B34)</f>
        <v>10.7</v>
      </c>
      <c r="C35" s="6">
        <f aca="true" t="shared" si="1" ref="C35:M35">MAX(C4:C34)</f>
        <v>11.3</v>
      </c>
      <c r="D35" s="6">
        <f>MAX(D4:D34)</f>
        <v>11.7</v>
      </c>
      <c r="E35" s="6">
        <f t="shared" si="1"/>
        <v>20</v>
      </c>
      <c r="F35" s="6">
        <f t="shared" si="1"/>
        <v>13</v>
      </c>
      <c r="G35" s="6">
        <f t="shared" si="1"/>
        <v>13.3</v>
      </c>
      <c r="H35" s="6">
        <f>MAX(H4:H34)</f>
        <v>16.3</v>
      </c>
      <c r="I35" s="6">
        <f>MAX(I4:I34)</f>
        <v>23</v>
      </c>
      <c r="J35" s="6">
        <f t="shared" si="1"/>
        <v>18.9</v>
      </c>
      <c r="K35" s="6">
        <f>MAX(K4:K34)</f>
        <v>7.6</v>
      </c>
      <c r="L35" s="6">
        <f t="shared" si="1"/>
        <v>21.1</v>
      </c>
      <c r="M35" s="6">
        <f t="shared" si="1"/>
        <v>9.3</v>
      </c>
      <c r="N35" s="6"/>
    </row>
    <row r="36" ht="12.75"/>
    <row r="37" spans="1:14" ht="12.75">
      <c r="A37" s="1" t="s">
        <v>3</v>
      </c>
      <c r="B37" s="1">
        <f>MAX(B4:M34)</f>
        <v>23</v>
      </c>
      <c r="D37" s="1" t="s">
        <v>4</v>
      </c>
      <c r="E37" s="6">
        <f>AVERAGE(B4:M34)</f>
        <v>8.957500000000005</v>
      </c>
      <c r="G37" s="1" t="s">
        <v>5</v>
      </c>
      <c r="H37" s="6">
        <f>STDEV(B4:M34)</f>
        <v>3.76473380044794</v>
      </c>
      <c r="J37" s="1" t="s">
        <v>6</v>
      </c>
      <c r="K37" s="1">
        <f>COUNT(B4:M34)</f>
        <v>120</v>
      </c>
      <c r="M37" s="1" t="s">
        <v>18</v>
      </c>
      <c r="N37" s="6">
        <f>K37/122*100</f>
        <v>98.36065573770492</v>
      </c>
    </row>
    <row r="38" ht="12.75"/>
    <row r="39" spans="3:13" ht="12.75">
      <c r="C39" s="1" t="s">
        <v>15</v>
      </c>
      <c r="D39" s="6">
        <f>COUNT(B4:D34)/30*100</f>
        <v>96.66666666666667</v>
      </c>
      <c r="F39" s="1" t="s">
        <v>17</v>
      </c>
      <c r="G39" s="6">
        <f>COUNT(E4:G34)/30*100</f>
        <v>103.33333333333334</v>
      </c>
      <c r="I39" s="1" t="s">
        <v>16</v>
      </c>
      <c r="J39" s="6">
        <f>COUNT(H4:J34)/31*100</f>
        <v>96.7741935483871</v>
      </c>
      <c r="L39" s="1" t="s">
        <v>19</v>
      </c>
      <c r="M39" s="6">
        <f>COUNT(K4:M34)/31*100</f>
        <v>96.7741935483871</v>
      </c>
    </row>
    <row r="40" ht="12.75"/>
    <row r="41" spans="1:3" ht="12.75">
      <c r="A41" s="1" t="s">
        <v>22</v>
      </c>
      <c r="C41" s="8">
        <f>PERCENTILE(B4:M34,0.98)</f>
        <v>19.582000000000004</v>
      </c>
    </row>
    <row r="42" spans="1:13" ht="12.75">
      <c r="A42" s="1" t="s">
        <v>21</v>
      </c>
      <c r="B42" s="7">
        <f>COUNT(B4:B34)/11*100</f>
        <v>100</v>
      </c>
      <c r="C42" s="7">
        <f>COUNT(C4:C34)/9*100</f>
        <v>88.88888888888889</v>
      </c>
      <c r="D42" s="7">
        <f>COUNT(D4:D34)/11*100</f>
        <v>90.9090909090909</v>
      </c>
      <c r="E42" s="7">
        <f>COUNT(E4:E34)/10*100</f>
        <v>100</v>
      </c>
      <c r="F42" s="7">
        <f>COUNT(F4:F34)/10*100</f>
        <v>110.00000000000001</v>
      </c>
      <c r="G42" s="7">
        <f>COUNT(G4:G34)/10*100</f>
        <v>100</v>
      </c>
      <c r="H42" s="7">
        <f>COUNT(H4:H34)/11*100</f>
        <v>90.9090909090909</v>
      </c>
      <c r="I42" s="7">
        <f>COUNT(I4:I34)/10*100</f>
        <v>100</v>
      </c>
      <c r="J42" s="7">
        <f>COUNT(J4:J34)/10*100</f>
        <v>100</v>
      </c>
      <c r="K42" s="7">
        <f>COUNT(K4:K34)/10*100</f>
        <v>100</v>
      </c>
      <c r="L42" s="7">
        <f>COUNT(L4:L34)/10*100</f>
        <v>100</v>
      </c>
      <c r="M42" s="7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D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F14" sqref="F14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11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15.1</v>
      </c>
      <c r="C4" s="3"/>
      <c r="D4" s="3"/>
      <c r="E4" s="7">
        <v>7.3</v>
      </c>
      <c r="F4" s="7">
        <v>6</v>
      </c>
      <c r="G4" s="3"/>
      <c r="H4" s="3"/>
      <c r="I4" s="3"/>
      <c r="J4" s="7">
        <v>12.6</v>
      </c>
      <c r="K4" s="7">
        <v>10.1</v>
      </c>
      <c r="L4" s="3"/>
      <c r="M4" s="3"/>
    </row>
    <row r="5" spans="1:13" ht="12.75">
      <c r="A5" s="1">
        <f aca="true" t="shared" si="0" ref="A5:A34">+A4+1</f>
        <v>2</v>
      </c>
      <c r="B5" s="7"/>
      <c r="C5" s="3"/>
      <c r="D5" s="7">
        <v>6.9</v>
      </c>
      <c r="E5" s="7"/>
      <c r="F5" s="7"/>
      <c r="G5" s="3"/>
      <c r="H5" s="3"/>
      <c r="I5" s="7">
        <v>13</v>
      </c>
      <c r="J5" s="7"/>
      <c r="K5" s="7"/>
      <c r="L5" s="3"/>
      <c r="M5" s="3"/>
    </row>
    <row r="6" spans="1:13" ht="12.75">
      <c r="A6" s="1">
        <f t="shared" si="0"/>
        <v>3</v>
      </c>
      <c r="B6" s="7"/>
      <c r="C6" s="11">
        <v>3.7</v>
      </c>
      <c r="D6" s="7"/>
      <c r="E6" s="7"/>
      <c r="F6" s="7"/>
      <c r="G6" s="7">
        <v>3.8</v>
      </c>
      <c r="H6" s="7">
        <v>13.7</v>
      </c>
      <c r="I6" s="7"/>
      <c r="J6" s="11"/>
      <c r="K6" s="7"/>
      <c r="L6" s="7">
        <v>13.4</v>
      </c>
      <c r="M6" s="7">
        <v>6.9</v>
      </c>
    </row>
    <row r="7" spans="1:13" ht="12.75">
      <c r="A7" s="1">
        <f t="shared" si="0"/>
        <v>4</v>
      </c>
      <c r="B7" s="7">
        <v>4.5</v>
      </c>
      <c r="C7" s="3"/>
      <c r="D7" s="7"/>
      <c r="E7" s="7">
        <v>11.2</v>
      </c>
      <c r="F7" s="7">
        <v>6.2</v>
      </c>
      <c r="G7" s="7"/>
      <c r="H7" s="7"/>
      <c r="I7" s="7"/>
      <c r="J7" s="7">
        <v>8.5</v>
      </c>
      <c r="K7" s="7">
        <v>3.8</v>
      </c>
      <c r="L7" s="7"/>
      <c r="M7" s="7"/>
    </row>
    <row r="8" spans="1:13" ht="12.75">
      <c r="A8" s="1">
        <f t="shared" si="0"/>
        <v>5</v>
      </c>
      <c r="B8" s="7"/>
      <c r="C8" s="3"/>
      <c r="D8" s="7">
        <v>8.8</v>
      </c>
      <c r="E8" s="7"/>
      <c r="F8" s="3"/>
      <c r="G8" s="7"/>
      <c r="H8" s="7"/>
      <c r="I8" s="7">
        <v>14.5</v>
      </c>
      <c r="J8" s="7"/>
      <c r="K8" s="7"/>
      <c r="L8" s="7"/>
      <c r="M8" s="7"/>
    </row>
    <row r="9" spans="1:13" ht="12.75">
      <c r="A9" s="1">
        <f t="shared" si="0"/>
        <v>6</v>
      </c>
      <c r="B9" s="7"/>
      <c r="C9" s="7">
        <v>9.4</v>
      </c>
      <c r="D9" s="3"/>
      <c r="E9" s="7"/>
      <c r="F9" s="3"/>
      <c r="G9" s="7">
        <v>13</v>
      </c>
      <c r="H9" s="7">
        <v>5.1</v>
      </c>
      <c r="I9" s="7"/>
      <c r="J9" s="11"/>
      <c r="K9" s="7"/>
      <c r="L9" s="7">
        <v>12</v>
      </c>
      <c r="M9" s="7">
        <v>8</v>
      </c>
    </row>
    <row r="10" spans="1:13" ht="12.75">
      <c r="A10" s="1">
        <f t="shared" si="0"/>
        <v>7</v>
      </c>
      <c r="B10" s="7">
        <v>2.5</v>
      </c>
      <c r="C10" s="7"/>
      <c r="D10" s="3"/>
      <c r="E10" s="7">
        <v>7</v>
      </c>
      <c r="F10" s="7">
        <v>10.1</v>
      </c>
      <c r="G10" s="7"/>
      <c r="H10" s="7"/>
      <c r="I10" s="7"/>
      <c r="J10" s="7">
        <v>5.5</v>
      </c>
      <c r="K10" s="7">
        <v>5</v>
      </c>
      <c r="L10" s="7"/>
      <c r="M10" s="7"/>
    </row>
    <row r="11" spans="1:13" ht="12.75">
      <c r="A11" s="1">
        <f t="shared" si="0"/>
        <v>8</v>
      </c>
      <c r="B11" s="3"/>
      <c r="C11" s="7"/>
      <c r="D11" s="7">
        <v>7</v>
      </c>
      <c r="E11" s="7"/>
      <c r="F11" s="7"/>
      <c r="G11" s="7"/>
      <c r="H11" s="7"/>
      <c r="I11" s="7">
        <v>6.5</v>
      </c>
      <c r="J11" s="3"/>
      <c r="K11" s="7"/>
      <c r="L11" s="7"/>
      <c r="M11" s="7"/>
    </row>
    <row r="12" spans="1:13" ht="12.75">
      <c r="A12" s="1">
        <f t="shared" si="0"/>
        <v>9</v>
      </c>
      <c r="B12" s="3"/>
      <c r="C12" s="11">
        <v>5.7</v>
      </c>
      <c r="D12" s="7"/>
      <c r="E12" s="7"/>
      <c r="F12" s="7"/>
      <c r="G12" s="7">
        <v>8</v>
      </c>
      <c r="H12" s="7">
        <v>8.4</v>
      </c>
      <c r="I12" s="3"/>
      <c r="J12" s="5"/>
      <c r="K12" s="7"/>
      <c r="L12" s="7">
        <v>5.3</v>
      </c>
      <c r="M12" s="7">
        <v>6.7</v>
      </c>
    </row>
    <row r="13" spans="1:13" ht="12.75">
      <c r="A13" s="1">
        <f t="shared" si="0"/>
        <v>10</v>
      </c>
      <c r="B13" s="7">
        <v>9.2</v>
      </c>
      <c r="C13" s="7"/>
      <c r="D13" s="7"/>
      <c r="E13" s="7">
        <v>14.9</v>
      </c>
      <c r="F13" s="7">
        <v>10.3</v>
      </c>
      <c r="G13" s="7"/>
      <c r="H13" s="7"/>
      <c r="I13" s="3"/>
      <c r="J13" s="7">
        <v>7.6</v>
      </c>
      <c r="K13" s="7">
        <v>3</v>
      </c>
      <c r="L13" s="7">
        <v>4.2</v>
      </c>
      <c r="M13" s="7"/>
    </row>
    <row r="14" spans="1:13" ht="12.75">
      <c r="A14" s="1">
        <f t="shared" si="0"/>
        <v>11</v>
      </c>
      <c r="B14" s="7"/>
      <c r="C14" s="7"/>
      <c r="D14" s="7">
        <v>7</v>
      </c>
      <c r="E14" s="7"/>
      <c r="F14" s="7"/>
      <c r="G14" s="7"/>
      <c r="H14" s="7"/>
      <c r="I14" s="7">
        <v>8.2</v>
      </c>
      <c r="J14" s="7"/>
      <c r="K14" s="3"/>
      <c r="L14" s="7"/>
      <c r="M14" s="7"/>
    </row>
    <row r="15" spans="1:13" ht="12.75">
      <c r="A15" s="1">
        <f t="shared" si="0"/>
        <v>12</v>
      </c>
      <c r="B15" s="7"/>
      <c r="C15" s="7">
        <v>9.2</v>
      </c>
      <c r="D15" s="7"/>
      <c r="E15" s="7"/>
      <c r="F15" s="7"/>
      <c r="G15" s="11" t="s">
        <v>24</v>
      </c>
      <c r="H15" s="7">
        <v>18.8</v>
      </c>
      <c r="I15" s="7"/>
      <c r="J15" s="11"/>
      <c r="K15" s="3"/>
      <c r="L15" s="7"/>
      <c r="M15" s="7">
        <v>3.8</v>
      </c>
    </row>
    <row r="16" spans="1:13" ht="12.75">
      <c r="A16" s="1">
        <f t="shared" si="0"/>
        <v>13</v>
      </c>
      <c r="B16" s="7">
        <v>5</v>
      </c>
      <c r="C16" s="7"/>
      <c r="D16" s="7"/>
      <c r="E16" s="7">
        <v>12</v>
      </c>
      <c r="F16" s="7">
        <v>10.7</v>
      </c>
      <c r="G16" s="11"/>
      <c r="H16" s="3"/>
      <c r="I16" s="7"/>
      <c r="J16" s="7">
        <v>3.6</v>
      </c>
      <c r="K16" s="7">
        <v>5.3</v>
      </c>
      <c r="L16" s="7">
        <v>16.3</v>
      </c>
      <c r="M16" s="7"/>
    </row>
    <row r="17" spans="1:13" ht="12.75">
      <c r="A17" s="1">
        <f t="shared" si="0"/>
        <v>14</v>
      </c>
      <c r="B17" s="7"/>
      <c r="C17" s="7"/>
      <c r="D17" s="7">
        <v>7.1</v>
      </c>
      <c r="E17" s="7"/>
      <c r="F17" s="7"/>
      <c r="G17" s="11"/>
      <c r="H17" s="3"/>
      <c r="I17" s="7">
        <v>11.8</v>
      </c>
      <c r="J17" s="7"/>
      <c r="K17" s="7"/>
      <c r="L17" s="7"/>
      <c r="M17" s="7"/>
    </row>
    <row r="18" spans="1:13" ht="12.75">
      <c r="A18" s="1">
        <f t="shared" si="0"/>
        <v>15</v>
      </c>
      <c r="B18" s="7"/>
      <c r="C18" s="7">
        <v>12.2</v>
      </c>
      <c r="D18" s="7"/>
      <c r="E18" s="7"/>
      <c r="F18" s="7"/>
      <c r="G18" s="11" t="s">
        <v>24</v>
      </c>
      <c r="H18" s="7">
        <v>9.9</v>
      </c>
      <c r="I18" s="7"/>
      <c r="J18" s="11"/>
      <c r="K18" s="7"/>
      <c r="L18" s="7"/>
      <c r="M18" s="7">
        <v>4.4</v>
      </c>
    </row>
    <row r="19" spans="1:13" ht="12.75">
      <c r="A19" s="1">
        <f t="shared" si="0"/>
        <v>16</v>
      </c>
      <c r="B19" s="7">
        <v>17</v>
      </c>
      <c r="C19" s="7"/>
      <c r="D19" s="7"/>
      <c r="E19" s="7">
        <v>11.2</v>
      </c>
      <c r="F19" s="7">
        <v>6.8</v>
      </c>
      <c r="G19" s="11"/>
      <c r="H19" s="7"/>
      <c r="I19" s="7"/>
      <c r="J19" s="7">
        <v>7.4</v>
      </c>
      <c r="K19" s="7">
        <v>3.5</v>
      </c>
      <c r="L19" s="7">
        <v>11.1</v>
      </c>
      <c r="M19" s="7"/>
    </row>
    <row r="20" spans="1:13" ht="12.75">
      <c r="A20" s="1">
        <f t="shared" si="0"/>
        <v>17</v>
      </c>
      <c r="B20" s="3"/>
      <c r="C20" s="7"/>
      <c r="D20" s="7">
        <v>6.6</v>
      </c>
      <c r="E20" s="7"/>
      <c r="F20" s="7"/>
      <c r="G20" s="11"/>
      <c r="H20" s="7"/>
      <c r="I20" s="7">
        <v>4.1</v>
      </c>
      <c r="J20" s="7"/>
      <c r="K20" s="7"/>
      <c r="L20" s="7"/>
      <c r="M20" s="7"/>
    </row>
    <row r="21" spans="1:13" ht="12.75">
      <c r="A21" s="1">
        <f t="shared" si="0"/>
        <v>18</v>
      </c>
      <c r="B21" s="3"/>
      <c r="C21" s="7">
        <v>7</v>
      </c>
      <c r="D21" s="7"/>
      <c r="E21" s="7"/>
      <c r="F21" s="7"/>
      <c r="G21" s="11" t="s">
        <v>24</v>
      </c>
      <c r="H21" s="7">
        <v>7.2</v>
      </c>
      <c r="I21" s="7"/>
      <c r="J21" s="11"/>
      <c r="K21" s="7"/>
      <c r="L21" s="11" t="s">
        <v>24</v>
      </c>
      <c r="M21" s="7">
        <v>4.8</v>
      </c>
    </row>
    <row r="22" spans="1:13" ht="12.75">
      <c r="A22" s="1">
        <f t="shared" si="0"/>
        <v>19</v>
      </c>
      <c r="B22" s="11" t="s">
        <v>24</v>
      </c>
      <c r="C22" s="7"/>
      <c r="D22" s="7"/>
      <c r="E22" s="7">
        <v>6</v>
      </c>
      <c r="F22" s="7">
        <v>9.3</v>
      </c>
      <c r="G22" s="7">
        <v>11.1</v>
      </c>
      <c r="H22" s="7"/>
      <c r="I22" s="7"/>
      <c r="J22" s="7">
        <v>9.2</v>
      </c>
      <c r="K22" s="7">
        <v>7.3</v>
      </c>
      <c r="L22" s="7"/>
      <c r="M22" s="7"/>
    </row>
    <row r="23" spans="1:13" ht="12.75">
      <c r="A23" s="1">
        <f t="shared" si="0"/>
        <v>20</v>
      </c>
      <c r="B23" s="7"/>
      <c r="C23" s="7"/>
      <c r="D23" s="7">
        <v>15.2</v>
      </c>
      <c r="E23" s="7"/>
      <c r="F23" s="7"/>
      <c r="G23" s="11">
        <v>10.4</v>
      </c>
      <c r="H23" s="7"/>
      <c r="I23" s="7">
        <v>4.9</v>
      </c>
      <c r="J23" s="7"/>
      <c r="K23" s="7"/>
      <c r="L23" s="7"/>
      <c r="M23" s="7"/>
    </row>
    <row r="24" spans="1:13" ht="12.75">
      <c r="A24" s="1">
        <f t="shared" si="0"/>
        <v>21</v>
      </c>
      <c r="B24" s="7"/>
      <c r="C24" s="7">
        <v>6.5</v>
      </c>
      <c r="D24" s="7"/>
      <c r="E24" s="7"/>
      <c r="F24" s="3"/>
      <c r="G24" s="7">
        <v>12.2</v>
      </c>
      <c r="H24" s="7">
        <v>10.1</v>
      </c>
      <c r="I24" s="7"/>
      <c r="J24" s="11"/>
      <c r="K24" s="7"/>
      <c r="L24" s="7">
        <v>11.2</v>
      </c>
      <c r="M24" s="7">
        <v>12.9</v>
      </c>
    </row>
    <row r="25" spans="1:13" ht="12.75">
      <c r="A25" s="1">
        <f t="shared" si="0"/>
        <v>22</v>
      </c>
      <c r="B25" s="7">
        <v>11.2</v>
      </c>
      <c r="C25" s="7"/>
      <c r="D25" s="7"/>
      <c r="E25" s="7">
        <v>5.7</v>
      </c>
      <c r="F25" s="7">
        <v>6</v>
      </c>
      <c r="G25" s="7"/>
      <c r="H25" s="7"/>
      <c r="I25" s="7"/>
      <c r="J25" s="7">
        <v>4.8</v>
      </c>
      <c r="K25" s="7">
        <v>4.2</v>
      </c>
      <c r="L25" s="7"/>
      <c r="M25" s="7"/>
    </row>
    <row r="26" spans="1:13" ht="12.75">
      <c r="A26" s="1">
        <f t="shared" si="0"/>
        <v>23</v>
      </c>
      <c r="B26" s="7"/>
      <c r="C26" s="7"/>
      <c r="D26" s="7">
        <v>8</v>
      </c>
      <c r="E26" s="7">
        <v>5.8</v>
      </c>
      <c r="F26" s="7"/>
      <c r="G26" s="7"/>
      <c r="H26" s="7"/>
      <c r="I26" s="7">
        <v>7</v>
      </c>
      <c r="J26" s="7"/>
      <c r="K26" s="7"/>
      <c r="L26" s="7"/>
      <c r="M26" s="7"/>
    </row>
    <row r="27" spans="1:13" ht="12.75">
      <c r="A27" s="1">
        <f t="shared" si="0"/>
        <v>24</v>
      </c>
      <c r="B27" s="7"/>
      <c r="C27" s="7">
        <v>13.2</v>
      </c>
      <c r="D27" s="3"/>
      <c r="E27" s="7"/>
      <c r="F27" s="7"/>
      <c r="G27" s="7">
        <v>13.2</v>
      </c>
      <c r="H27" s="7">
        <v>13.7</v>
      </c>
      <c r="I27" s="7"/>
      <c r="J27" s="11"/>
      <c r="K27" s="11"/>
      <c r="L27" s="7">
        <v>9.6</v>
      </c>
      <c r="M27" s="7">
        <v>4.6</v>
      </c>
    </row>
    <row r="28" spans="1:13" ht="12.75">
      <c r="A28" s="1">
        <f t="shared" si="0"/>
        <v>25</v>
      </c>
      <c r="B28" s="11" t="s">
        <v>24</v>
      </c>
      <c r="C28" s="3"/>
      <c r="D28" s="3"/>
      <c r="E28" s="7">
        <v>11.1</v>
      </c>
      <c r="F28" s="7">
        <v>5.3</v>
      </c>
      <c r="G28" s="7"/>
      <c r="H28" s="7"/>
      <c r="I28" s="7"/>
      <c r="J28" s="7">
        <v>6.7</v>
      </c>
      <c r="K28" s="7">
        <v>6</v>
      </c>
      <c r="L28" s="7"/>
      <c r="M28" s="7"/>
    </row>
    <row r="29" spans="1:13" ht="12.75">
      <c r="A29" s="1">
        <f t="shared" si="0"/>
        <v>26</v>
      </c>
      <c r="B29" s="7"/>
      <c r="C29" s="3"/>
      <c r="D29" s="7">
        <v>6.6</v>
      </c>
      <c r="E29" s="7"/>
      <c r="F29" s="7"/>
      <c r="G29" s="7"/>
      <c r="H29" s="7"/>
      <c r="I29" s="7">
        <v>17.9</v>
      </c>
      <c r="J29" s="7"/>
      <c r="K29" s="7"/>
      <c r="L29" s="7"/>
      <c r="M29" s="7"/>
    </row>
    <row r="30" spans="1:13" ht="12.75">
      <c r="A30" s="1">
        <f t="shared" si="0"/>
        <v>27</v>
      </c>
      <c r="B30" s="7"/>
      <c r="C30" s="7">
        <v>7.6</v>
      </c>
      <c r="D30" s="7"/>
      <c r="E30" s="7"/>
      <c r="F30" s="7"/>
      <c r="G30" s="7">
        <v>10.6</v>
      </c>
      <c r="H30" s="7">
        <v>8.1</v>
      </c>
      <c r="I30" s="7"/>
      <c r="J30" s="7"/>
      <c r="K30" s="7"/>
      <c r="L30" s="7">
        <v>8.9</v>
      </c>
      <c r="M30" s="7">
        <v>8.2</v>
      </c>
    </row>
    <row r="31" spans="1:13" ht="12.75">
      <c r="A31" s="1">
        <f t="shared" si="0"/>
        <v>28</v>
      </c>
      <c r="B31" s="7">
        <v>18.4</v>
      </c>
      <c r="C31" s="3"/>
      <c r="D31" s="7"/>
      <c r="E31" s="7">
        <v>8</v>
      </c>
      <c r="F31" s="7">
        <v>11.4</v>
      </c>
      <c r="G31" s="7"/>
      <c r="H31" s="7"/>
      <c r="I31" s="11"/>
      <c r="J31" s="7">
        <v>7.1</v>
      </c>
      <c r="K31" s="7">
        <v>7.7</v>
      </c>
      <c r="L31" s="7"/>
      <c r="M31" s="7"/>
    </row>
    <row r="32" spans="1:13" ht="12.75">
      <c r="A32" s="1">
        <f t="shared" si="0"/>
        <v>29</v>
      </c>
      <c r="B32" s="7"/>
      <c r="C32" s="3"/>
      <c r="D32" s="7">
        <v>6.2</v>
      </c>
      <c r="E32" s="3"/>
      <c r="F32" s="7"/>
      <c r="G32" s="7"/>
      <c r="H32" s="7"/>
      <c r="I32" s="7">
        <v>15</v>
      </c>
      <c r="J32" s="3"/>
      <c r="K32" s="7"/>
      <c r="L32" s="7"/>
      <c r="M32" s="7"/>
    </row>
    <row r="33" spans="1:13" ht="12.75">
      <c r="A33" s="1">
        <f t="shared" si="0"/>
        <v>30</v>
      </c>
      <c r="B33" s="7"/>
      <c r="C33" s="3"/>
      <c r="D33" s="3"/>
      <c r="E33" s="5"/>
      <c r="F33" s="7"/>
      <c r="G33" s="7">
        <v>19.2</v>
      </c>
      <c r="H33" s="7">
        <v>6.6</v>
      </c>
      <c r="I33" s="3"/>
      <c r="J33" s="3"/>
      <c r="K33" s="7"/>
      <c r="L33" s="7">
        <v>7.9</v>
      </c>
      <c r="M33" s="7">
        <v>7.9</v>
      </c>
    </row>
    <row r="34" spans="1:13" ht="12.75">
      <c r="A34" s="1">
        <f t="shared" si="0"/>
        <v>31</v>
      </c>
      <c r="B34" s="7">
        <v>5.3</v>
      </c>
      <c r="C34" s="3"/>
      <c r="D34" s="3"/>
      <c r="E34" s="3"/>
      <c r="F34" s="7">
        <v>10.9</v>
      </c>
      <c r="G34" s="3"/>
      <c r="H34" s="3"/>
      <c r="I34" s="5"/>
      <c r="J34" s="3"/>
      <c r="K34" s="7">
        <v>4.9</v>
      </c>
      <c r="L34" s="3"/>
      <c r="M34" s="3"/>
    </row>
    <row r="35" spans="1:30" ht="12.75">
      <c r="A35" s="1" t="s">
        <v>2</v>
      </c>
      <c r="B35" s="6">
        <f aca="true" t="shared" si="1" ref="B35:M35">MAX(B4:B34)</f>
        <v>18.4</v>
      </c>
      <c r="C35" s="6">
        <f t="shared" si="1"/>
        <v>13.2</v>
      </c>
      <c r="D35" s="6">
        <f t="shared" si="1"/>
        <v>15.2</v>
      </c>
      <c r="E35" s="6">
        <f t="shared" si="1"/>
        <v>14.9</v>
      </c>
      <c r="F35" s="6">
        <f t="shared" si="1"/>
        <v>11.4</v>
      </c>
      <c r="G35" s="6">
        <f>MAX(G4:G34)</f>
        <v>19.2</v>
      </c>
      <c r="H35" s="6">
        <f>MAX(H4:H34)</f>
        <v>18.8</v>
      </c>
      <c r="I35" s="6">
        <f>MAX(I4:I34)</f>
        <v>17.9</v>
      </c>
      <c r="J35" s="6">
        <f t="shared" si="1"/>
        <v>12.6</v>
      </c>
      <c r="K35" s="6">
        <f t="shared" si="1"/>
        <v>10.1</v>
      </c>
      <c r="L35" s="6">
        <f t="shared" si="1"/>
        <v>16.3</v>
      </c>
      <c r="M35" s="6">
        <f t="shared" si="1"/>
        <v>12.9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ht="12.75"/>
    <row r="37" spans="1:14" ht="12.75">
      <c r="A37" s="1" t="s">
        <v>3</v>
      </c>
      <c r="B37" s="1">
        <f>MAX(B4:M34)</f>
        <v>19.2</v>
      </c>
      <c r="D37" s="1" t="s">
        <v>4</v>
      </c>
      <c r="E37" s="6">
        <f>AVERAGE(B4:M34)</f>
        <v>8.693333333333339</v>
      </c>
      <c r="G37" s="1" t="s">
        <v>5</v>
      </c>
      <c r="H37" s="6">
        <f>STDEV(B4:M34)</f>
        <v>3.7394722436547503</v>
      </c>
      <c r="J37" s="1" t="s">
        <v>6</v>
      </c>
      <c r="K37" s="1">
        <f>COUNT(B4:M34)</f>
        <v>120</v>
      </c>
      <c r="M37" s="1" t="s">
        <v>18</v>
      </c>
      <c r="N37" s="6">
        <f>K37/61*100</f>
        <v>196.72131147540983</v>
      </c>
    </row>
    <row r="38" ht="12.75"/>
    <row r="39" spans="3:13" ht="12.75">
      <c r="C39" s="1" t="s">
        <v>15</v>
      </c>
      <c r="D39" s="6">
        <f>COUNT(B4:D34)/15*100</f>
        <v>186.66666666666666</v>
      </c>
      <c r="F39" s="1" t="s">
        <v>17</v>
      </c>
      <c r="G39" s="6">
        <f>COUNT(E4:G34)/16*100</f>
        <v>193.75</v>
      </c>
      <c r="I39" s="1" t="s">
        <v>16</v>
      </c>
      <c r="J39" s="6">
        <f>COUNT(H4:J34)/15*100</f>
        <v>200</v>
      </c>
      <c r="L39" s="1" t="s">
        <v>19</v>
      </c>
      <c r="M39" s="6">
        <f>COUNT(K4:M34)/15*100</f>
        <v>206.66666666666669</v>
      </c>
    </row>
    <row r="40" ht="12.75"/>
    <row r="41" spans="1:3" ht="12.75">
      <c r="A41" s="1" t="s">
        <v>22</v>
      </c>
      <c r="C41" s="8">
        <f>PERCENTILE(B4:M34,0.98)</f>
        <v>18.21</v>
      </c>
    </row>
    <row r="42" spans="1:13" ht="12.75">
      <c r="A42" s="1" t="s">
        <v>21</v>
      </c>
      <c r="B42" s="7">
        <f>COUNT(B4:B34)/5*100</f>
        <v>180</v>
      </c>
      <c r="C42" s="7">
        <f>COUNT(C4:C34)/5*100</f>
        <v>180</v>
      </c>
      <c r="D42" s="7">
        <f>COUNT(D4:D34)/5*100</f>
        <v>200</v>
      </c>
      <c r="E42" s="7">
        <f>COUNT(E4:E34)/5*100</f>
        <v>220.00000000000003</v>
      </c>
      <c r="F42" s="7">
        <f>COUNT(F4:F34)/5*100</f>
        <v>220.00000000000003</v>
      </c>
      <c r="G42" s="7">
        <f aca="true" t="shared" si="2" ref="G42:M42">COUNT(G4:G34)/5*100</f>
        <v>180</v>
      </c>
      <c r="H42" s="7">
        <f>COUNT(H4:H34)/5*100</f>
        <v>200</v>
      </c>
      <c r="I42" s="7">
        <f>COUNT(I4:I34)/6*100</f>
        <v>166.66666666666669</v>
      </c>
      <c r="J42" s="7">
        <f t="shared" si="2"/>
        <v>200</v>
      </c>
      <c r="K42" s="7">
        <f t="shared" si="2"/>
        <v>220.00000000000003</v>
      </c>
      <c r="L42" s="7">
        <f t="shared" si="2"/>
        <v>200</v>
      </c>
      <c r="M42" s="7">
        <f t="shared" si="2"/>
        <v>200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Q42"/>
  <sheetViews>
    <sheetView zoomScalePageLayoutView="0" workbookViewId="0" topLeftCell="A1">
      <pane xSplit="1" ySplit="3" topLeftCell="B4" activePane="bottomRight" state="frozen"/>
      <selection pane="topLeft" activeCell="B4" sqref="B4:K29"/>
      <selection pane="topRight" activeCell="B4" sqref="B4:K29"/>
      <selection pane="bottomLeft" activeCell="B4" sqref="B4:K29"/>
      <selection pane="bottomRight" activeCell="F15" sqref="F15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12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7.8</v>
      </c>
      <c r="C4" s="3"/>
      <c r="D4" s="7"/>
      <c r="E4" s="7">
        <v>5.3</v>
      </c>
      <c r="F4" s="7">
        <v>7.7</v>
      </c>
      <c r="G4" s="3"/>
      <c r="H4" s="3"/>
      <c r="I4" s="3"/>
      <c r="J4" s="7">
        <v>10</v>
      </c>
      <c r="K4" s="7">
        <v>8.1</v>
      </c>
      <c r="L4" s="3"/>
      <c r="M4" s="3"/>
    </row>
    <row r="5" spans="1:13" ht="12.75">
      <c r="A5" s="1">
        <f aca="true" t="shared" si="0" ref="A5:A34">+A4+1</f>
        <v>2</v>
      </c>
      <c r="B5" s="7"/>
      <c r="C5" s="3"/>
      <c r="D5" s="7">
        <v>5.4</v>
      </c>
      <c r="E5" s="3"/>
      <c r="F5" s="3"/>
      <c r="G5" s="3"/>
      <c r="H5" s="3"/>
      <c r="I5" s="7">
        <v>8.2</v>
      </c>
      <c r="J5" s="3"/>
      <c r="K5" s="7"/>
      <c r="L5" s="3"/>
      <c r="M5" s="3"/>
    </row>
    <row r="6" spans="1:13" ht="12.75">
      <c r="A6" s="1">
        <f t="shared" si="0"/>
        <v>3</v>
      </c>
      <c r="B6" s="7"/>
      <c r="C6" s="7">
        <v>5.3</v>
      </c>
      <c r="E6" s="3"/>
      <c r="F6" s="3"/>
      <c r="G6" s="7">
        <v>9.5</v>
      </c>
      <c r="H6" s="11" t="s">
        <v>24</v>
      </c>
      <c r="I6" s="7">
        <v>14.3</v>
      </c>
      <c r="J6" s="3"/>
      <c r="K6" s="7"/>
      <c r="L6" s="7">
        <v>15.7</v>
      </c>
      <c r="M6" s="7">
        <v>11.4</v>
      </c>
    </row>
    <row r="7" spans="1:13" ht="12.75">
      <c r="A7" s="1">
        <f t="shared" si="0"/>
        <v>4</v>
      </c>
      <c r="B7" s="7">
        <v>9.5</v>
      </c>
      <c r="C7" s="7"/>
      <c r="E7" s="7">
        <v>10.2</v>
      </c>
      <c r="F7" s="7">
        <v>6.5</v>
      </c>
      <c r="G7" s="7"/>
      <c r="H7" s="7"/>
      <c r="I7" s="7"/>
      <c r="J7" s="7">
        <v>17.3</v>
      </c>
      <c r="K7" s="7">
        <v>4.4</v>
      </c>
      <c r="L7" s="7">
        <v>1</v>
      </c>
      <c r="M7" s="7">
        <v>6.1</v>
      </c>
    </row>
    <row r="8" spans="1:13" ht="12.75">
      <c r="A8" s="1">
        <f t="shared" si="0"/>
        <v>5</v>
      </c>
      <c r="B8" s="7"/>
      <c r="C8" s="7"/>
      <c r="D8" s="1">
        <v>6.6</v>
      </c>
      <c r="E8" s="7"/>
      <c r="F8" s="3"/>
      <c r="G8" s="7"/>
      <c r="H8" s="7"/>
      <c r="I8" s="7">
        <v>9.1</v>
      </c>
      <c r="J8" s="7"/>
      <c r="K8" s="7"/>
      <c r="L8" s="7"/>
      <c r="M8" s="7"/>
    </row>
    <row r="9" spans="1:13" ht="12.75">
      <c r="A9" s="1">
        <f t="shared" si="0"/>
        <v>6</v>
      </c>
      <c r="B9" s="7"/>
      <c r="C9" s="7">
        <v>7.3</v>
      </c>
      <c r="E9" s="7"/>
      <c r="F9" s="3"/>
      <c r="G9" s="7">
        <v>10.3</v>
      </c>
      <c r="I9" s="7"/>
      <c r="J9" s="7"/>
      <c r="K9" s="3"/>
      <c r="L9" s="7">
        <v>7.9</v>
      </c>
      <c r="M9" s="7">
        <v>6.6</v>
      </c>
    </row>
    <row r="10" spans="1:13" ht="12.75">
      <c r="A10" s="1">
        <f t="shared" si="0"/>
        <v>7</v>
      </c>
      <c r="B10" s="7">
        <v>2.5</v>
      </c>
      <c r="C10" s="7"/>
      <c r="E10" s="7">
        <v>5.1</v>
      </c>
      <c r="F10" s="7">
        <v>15.8</v>
      </c>
      <c r="G10" s="7"/>
      <c r="H10" s="7"/>
      <c r="I10" s="7"/>
      <c r="J10" s="7">
        <v>7</v>
      </c>
      <c r="K10" s="11" t="s">
        <v>24</v>
      </c>
      <c r="L10" s="3"/>
      <c r="M10" s="3"/>
    </row>
    <row r="11" spans="1:13" ht="12.75">
      <c r="A11" s="1">
        <f t="shared" si="0"/>
        <v>8</v>
      </c>
      <c r="B11" s="7"/>
      <c r="C11" s="7"/>
      <c r="D11" s="1">
        <v>10.4</v>
      </c>
      <c r="E11" s="7"/>
      <c r="F11" s="7"/>
      <c r="G11" s="7"/>
      <c r="H11" s="7">
        <v>16.3</v>
      </c>
      <c r="I11" s="7">
        <v>10.2</v>
      </c>
      <c r="J11" s="7"/>
      <c r="K11" s="7"/>
      <c r="L11" s="7"/>
      <c r="M11" s="7"/>
    </row>
    <row r="12" spans="1:13" ht="12.75">
      <c r="A12" s="1">
        <f t="shared" si="0"/>
        <v>9</v>
      </c>
      <c r="B12" s="7"/>
      <c r="C12" s="7">
        <v>5.1</v>
      </c>
      <c r="D12" s="9"/>
      <c r="E12" s="7"/>
      <c r="F12" s="7">
        <v>12.7</v>
      </c>
      <c r="G12" s="7">
        <v>11.7</v>
      </c>
      <c r="H12" s="11" t="s">
        <v>24</v>
      </c>
      <c r="I12" s="3"/>
      <c r="J12" s="7"/>
      <c r="K12" s="7"/>
      <c r="L12" s="7">
        <v>11.4</v>
      </c>
      <c r="M12" s="7">
        <v>7.8</v>
      </c>
    </row>
    <row r="13" spans="1:13" ht="12.75">
      <c r="A13" s="1">
        <f t="shared" si="0"/>
        <v>10</v>
      </c>
      <c r="B13" s="7">
        <v>7.4</v>
      </c>
      <c r="C13" s="3"/>
      <c r="D13" s="3"/>
      <c r="E13" s="7">
        <v>11.6</v>
      </c>
      <c r="F13" s="7"/>
      <c r="G13" s="7"/>
      <c r="H13" s="7"/>
      <c r="I13" s="3"/>
      <c r="J13" s="7">
        <v>11.8</v>
      </c>
      <c r="K13" s="7">
        <v>1.9</v>
      </c>
      <c r="L13" s="7"/>
      <c r="M13" s="7"/>
    </row>
    <row r="14" spans="1:13" ht="12.75">
      <c r="A14" s="1">
        <f t="shared" si="0"/>
        <v>11</v>
      </c>
      <c r="B14" s="7"/>
      <c r="C14" s="3"/>
      <c r="D14" s="7">
        <v>4.8</v>
      </c>
      <c r="E14" s="7"/>
      <c r="F14" s="7">
        <v>4.5</v>
      </c>
      <c r="G14" s="7"/>
      <c r="H14" s="7"/>
      <c r="I14" s="7">
        <v>6.9</v>
      </c>
      <c r="J14" s="7"/>
      <c r="K14" s="3"/>
      <c r="L14" s="7"/>
      <c r="M14" s="7"/>
    </row>
    <row r="15" spans="1:13" ht="12.75">
      <c r="A15" s="1">
        <f t="shared" si="0"/>
        <v>12</v>
      </c>
      <c r="B15" s="7"/>
      <c r="C15" s="7">
        <v>4.8</v>
      </c>
      <c r="D15" s="7"/>
      <c r="E15" s="7"/>
      <c r="F15" s="7"/>
      <c r="G15" s="7"/>
      <c r="H15" s="7">
        <v>15</v>
      </c>
      <c r="I15" s="7"/>
      <c r="J15" s="7"/>
      <c r="K15" s="3"/>
      <c r="L15" s="7">
        <v>11.8</v>
      </c>
      <c r="M15" s="7">
        <v>4.4</v>
      </c>
    </row>
    <row r="16" spans="1:13" ht="12.75">
      <c r="A16" s="1">
        <f t="shared" si="0"/>
        <v>13</v>
      </c>
      <c r="B16" s="7">
        <v>6.5</v>
      </c>
      <c r="C16" s="7"/>
      <c r="D16" s="7"/>
      <c r="E16" s="7">
        <v>6.8</v>
      </c>
      <c r="F16" s="7">
        <v>8.5</v>
      </c>
      <c r="G16" s="7"/>
      <c r="H16" s="3"/>
      <c r="I16" s="7"/>
      <c r="J16" s="7">
        <v>6.8</v>
      </c>
      <c r="K16" s="11" t="s">
        <v>24</v>
      </c>
      <c r="L16" s="7"/>
      <c r="M16" s="7"/>
    </row>
    <row r="17" spans="1:13" ht="12.75">
      <c r="A17" s="1">
        <f t="shared" si="0"/>
        <v>14</v>
      </c>
      <c r="B17" s="7"/>
      <c r="C17" s="7"/>
      <c r="D17" s="7">
        <v>4.4</v>
      </c>
      <c r="E17" s="7"/>
      <c r="F17" s="7"/>
      <c r="G17" s="7"/>
      <c r="H17" s="3"/>
      <c r="I17" s="7">
        <v>16</v>
      </c>
      <c r="J17" s="7"/>
      <c r="K17" s="11"/>
      <c r="L17" s="7"/>
      <c r="M17" s="7"/>
    </row>
    <row r="18" spans="1:13" ht="12.75">
      <c r="A18" s="1">
        <f t="shared" si="0"/>
        <v>15</v>
      </c>
      <c r="B18" s="7"/>
      <c r="C18" s="7">
        <v>10.4</v>
      </c>
      <c r="D18" s="7"/>
      <c r="E18" s="7"/>
      <c r="F18" s="7"/>
      <c r="G18" s="7">
        <v>12.5</v>
      </c>
      <c r="H18" s="7">
        <v>9.7</v>
      </c>
      <c r="I18" s="7"/>
      <c r="J18" s="7"/>
      <c r="K18" s="11"/>
      <c r="L18" s="7">
        <v>12</v>
      </c>
      <c r="M18" s="7">
        <v>9.2</v>
      </c>
    </row>
    <row r="19" spans="1:13" ht="12.75">
      <c r="A19" s="1">
        <f t="shared" si="0"/>
        <v>16</v>
      </c>
      <c r="B19" s="7">
        <v>2.5</v>
      </c>
      <c r="C19" s="7"/>
      <c r="D19" s="7"/>
      <c r="E19" s="7">
        <v>10.5</v>
      </c>
      <c r="F19" s="7">
        <v>8</v>
      </c>
      <c r="G19" s="7"/>
      <c r="H19" s="7">
        <v>11.7</v>
      </c>
      <c r="I19" s="7"/>
      <c r="J19" s="7">
        <v>9.9</v>
      </c>
      <c r="K19" s="11" t="s">
        <v>24</v>
      </c>
      <c r="L19" s="7">
        <v>8.5</v>
      </c>
      <c r="M19" s="7"/>
    </row>
    <row r="20" spans="1:13" ht="12.75">
      <c r="A20" s="1">
        <f t="shared" si="0"/>
        <v>17</v>
      </c>
      <c r="B20" s="7"/>
      <c r="C20" s="7"/>
      <c r="D20" s="7">
        <v>5</v>
      </c>
      <c r="E20" s="7"/>
      <c r="F20" s="7"/>
      <c r="G20" s="7"/>
      <c r="H20" s="7"/>
      <c r="I20" s="7">
        <v>6.2</v>
      </c>
      <c r="J20" s="7"/>
      <c r="K20" s="11"/>
      <c r="L20" s="7"/>
      <c r="M20" s="7"/>
    </row>
    <row r="21" spans="1:13" ht="12.75">
      <c r="A21" s="1">
        <f t="shared" si="0"/>
        <v>18</v>
      </c>
      <c r="B21" s="7"/>
      <c r="C21" s="7">
        <v>6.2</v>
      </c>
      <c r="D21" s="7"/>
      <c r="E21" s="7"/>
      <c r="F21" s="7"/>
      <c r="G21" s="7">
        <v>8.2</v>
      </c>
      <c r="H21" s="7">
        <v>5.5</v>
      </c>
      <c r="I21" s="7"/>
      <c r="J21" s="7"/>
      <c r="K21" s="11"/>
      <c r="L21" s="7">
        <v>10.7</v>
      </c>
      <c r="M21" s="7">
        <v>8.6</v>
      </c>
    </row>
    <row r="22" spans="1:13" ht="12.75">
      <c r="A22" s="1">
        <f t="shared" si="0"/>
        <v>19</v>
      </c>
      <c r="B22" s="7">
        <v>6.5</v>
      </c>
      <c r="C22" s="7"/>
      <c r="D22" s="7"/>
      <c r="E22" s="7">
        <v>4.6</v>
      </c>
      <c r="F22" s="7">
        <v>9.5</v>
      </c>
      <c r="G22" s="7"/>
      <c r="H22" s="7"/>
      <c r="I22" s="7"/>
      <c r="J22" s="7">
        <v>6</v>
      </c>
      <c r="K22" s="11" t="s">
        <v>24</v>
      </c>
      <c r="L22" s="7">
        <v>10.8</v>
      </c>
      <c r="M22" s="7"/>
    </row>
    <row r="23" spans="1:13" ht="12.75">
      <c r="A23" s="1">
        <f t="shared" si="0"/>
        <v>20</v>
      </c>
      <c r="B23" s="7"/>
      <c r="C23" s="7"/>
      <c r="D23" s="7">
        <v>7.2</v>
      </c>
      <c r="E23" s="7"/>
      <c r="F23" s="7"/>
      <c r="G23" s="7"/>
      <c r="H23" s="7"/>
      <c r="I23" s="11" t="s">
        <v>24</v>
      </c>
      <c r="J23" s="7"/>
      <c r="K23" s="7" t="s">
        <v>24</v>
      </c>
      <c r="L23" s="7"/>
      <c r="M23" s="7"/>
    </row>
    <row r="24" spans="1:13" ht="12.75">
      <c r="A24" s="1">
        <f t="shared" si="0"/>
        <v>21</v>
      </c>
      <c r="B24" s="7"/>
      <c r="C24" s="7">
        <v>6.5</v>
      </c>
      <c r="D24" s="3"/>
      <c r="E24" s="7"/>
      <c r="F24" s="7"/>
      <c r="G24" s="7">
        <v>10.8</v>
      </c>
      <c r="H24" s="7">
        <v>8.2</v>
      </c>
      <c r="I24" s="7"/>
      <c r="J24" s="11"/>
      <c r="K24" s="7"/>
      <c r="L24" s="7">
        <v>13.1</v>
      </c>
      <c r="M24" s="7">
        <v>9</v>
      </c>
    </row>
    <row r="25" spans="1:13" ht="12.75">
      <c r="A25" s="1">
        <f t="shared" si="0"/>
        <v>22</v>
      </c>
      <c r="B25" s="7">
        <v>9.7</v>
      </c>
      <c r="C25" s="3"/>
      <c r="D25" s="3"/>
      <c r="E25" s="7">
        <v>9.6</v>
      </c>
      <c r="F25" s="7">
        <v>5.8</v>
      </c>
      <c r="G25" s="3"/>
      <c r="H25" s="7"/>
      <c r="I25" s="7"/>
      <c r="J25" s="7">
        <v>10.6</v>
      </c>
      <c r="K25" s="11" t="s">
        <v>24</v>
      </c>
      <c r="L25" s="7">
        <v>12</v>
      </c>
      <c r="M25" s="7"/>
    </row>
    <row r="26" spans="1:13" ht="12.75">
      <c r="A26" s="1">
        <f t="shared" si="0"/>
        <v>23</v>
      </c>
      <c r="B26" s="7"/>
      <c r="C26" s="3"/>
      <c r="D26" s="7">
        <v>8.7</v>
      </c>
      <c r="E26" s="7"/>
      <c r="F26" s="7"/>
      <c r="G26" s="3"/>
      <c r="H26" s="7"/>
      <c r="I26" s="7">
        <v>6.7</v>
      </c>
      <c r="J26" s="7"/>
      <c r="K26" s="7"/>
      <c r="L26" s="7"/>
      <c r="M26" s="7"/>
    </row>
    <row r="27" spans="1:13" ht="12.75">
      <c r="A27" s="1">
        <f t="shared" si="0"/>
        <v>24</v>
      </c>
      <c r="B27" s="7"/>
      <c r="C27" s="7">
        <v>9.9</v>
      </c>
      <c r="D27" s="7"/>
      <c r="E27" s="7"/>
      <c r="F27" s="7"/>
      <c r="G27" s="7">
        <v>15.4</v>
      </c>
      <c r="H27" s="7">
        <v>8.7</v>
      </c>
      <c r="I27" s="7"/>
      <c r="J27" s="7"/>
      <c r="K27" s="7"/>
      <c r="L27" s="7">
        <v>9.7</v>
      </c>
      <c r="M27" s="7">
        <v>3.4</v>
      </c>
    </row>
    <row r="28" spans="1:13" ht="12.75">
      <c r="A28" s="1">
        <f t="shared" si="0"/>
        <v>25</v>
      </c>
      <c r="B28" s="7">
        <v>10.5</v>
      </c>
      <c r="C28" s="7"/>
      <c r="D28" s="7"/>
      <c r="E28" s="7">
        <v>9</v>
      </c>
      <c r="F28" s="7">
        <v>7.3</v>
      </c>
      <c r="G28" s="7"/>
      <c r="H28" s="7"/>
      <c r="I28" s="7"/>
      <c r="J28" s="7">
        <v>5.7</v>
      </c>
      <c r="K28" s="11" t="s">
        <v>24</v>
      </c>
      <c r="L28" s="7"/>
      <c r="M28" s="7"/>
    </row>
    <row r="29" spans="1:13" ht="12.75">
      <c r="A29" s="1">
        <f t="shared" si="0"/>
        <v>26</v>
      </c>
      <c r="B29" s="7"/>
      <c r="C29" s="7"/>
      <c r="D29" s="7">
        <v>3.1</v>
      </c>
      <c r="E29" s="3"/>
      <c r="F29" s="7"/>
      <c r="G29" s="7"/>
      <c r="H29" s="7"/>
      <c r="I29" s="7">
        <v>17.3</v>
      </c>
      <c r="J29" s="7"/>
      <c r="K29" s="7"/>
      <c r="L29" s="7"/>
      <c r="M29" s="7"/>
    </row>
    <row r="30" spans="1:13" ht="12.75">
      <c r="A30" s="1">
        <f t="shared" si="0"/>
        <v>27</v>
      </c>
      <c r="B30" s="7"/>
      <c r="C30" s="7">
        <v>10.1</v>
      </c>
      <c r="D30" s="7"/>
      <c r="E30" s="3"/>
      <c r="F30" s="7"/>
      <c r="G30" s="7">
        <v>23</v>
      </c>
      <c r="H30" s="7">
        <v>8.9</v>
      </c>
      <c r="I30" s="7"/>
      <c r="J30" s="7"/>
      <c r="K30" s="7"/>
      <c r="L30" s="7">
        <v>9.2</v>
      </c>
      <c r="M30" s="7">
        <v>4.7</v>
      </c>
    </row>
    <row r="31" spans="1:13" ht="12.75">
      <c r="A31" s="1">
        <f t="shared" si="0"/>
        <v>28</v>
      </c>
      <c r="B31" s="7">
        <v>4.4</v>
      </c>
      <c r="C31" s="3"/>
      <c r="D31" s="7"/>
      <c r="E31" s="7">
        <v>5</v>
      </c>
      <c r="F31" s="7">
        <v>5.3</v>
      </c>
      <c r="G31" s="7"/>
      <c r="H31" s="7">
        <v>4.9</v>
      </c>
      <c r="I31" s="7"/>
      <c r="J31" s="11" t="s">
        <v>24</v>
      </c>
      <c r="K31" s="11" t="s">
        <v>24</v>
      </c>
      <c r="L31" s="7"/>
      <c r="M31" s="7"/>
    </row>
    <row r="32" spans="1:13" ht="12.75">
      <c r="A32" s="1">
        <f t="shared" si="0"/>
        <v>29</v>
      </c>
      <c r="B32" s="7"/>
      <c r="C32" s="3"/>
      <c r="D32" s="7">
        <v>4.1</v>
      </c>
      <c r="E32" s="3"/>
      <c r="F32" s="7"/>
      <c r="G32" s="7"/>
      <c r="H32" s="7"/>
      <c r="I32" s="7">
        <v>14.6</v>
      </c>
      <c r="J32" s="3"/>
      <c r="K32" s="7">
        <v>7.1</v>
      </c>
      <c r="L32" s="7"/>
      <c r="M32" s="7"/>
    </row>
    <row r="33" spans="1:13" ht="12.75">
      <c r="A33" s="1">
        <f t="shared" si="0"/>
        <v>30</v>
      </c>
      <c r="B33" s="7"/>
      <c r="C33" s="3"/>
      <c r="D33" s="3"/>
      <c r="E33" s="3"/>
      <c r="F33" s="7"/>
      <c r="G33" s="7">
        <v>10.5</v>
      </c>
      <c r="H33" s="7">
        <v>5.7</v>
      </c>
      <c r="I33" s="3"/>
      <c r="J33" s="5"/>
      <c r="K33" s="7"/>
      <c r="L33" s="11" t="s">
        <v>24</v>
      </c>
      <c r="M33" s="7">
        <v>6.4</v>
      </c>
    </row>
    <row r="34" spans="1:13" ht="12.75">
      <c r="A34" s="1">
        <f t="shared" si="0"/>
        <v>31</v>
      </c>
      <c r="B34" s="7">
        <v>7.9</v>
      </c>
      <c r="C34" s="3"/>
      <c r="D34" s="3"/>
      <c r="E34" s="3"/>
      <c r="F34" s="7">
        <v>12.6</v>
      </c>
      <c r="G34" s="3"/>
      <c r="H34" s="3"/>
      <c r="I34" s="3"/>
      <c r="J34" s="3"/>
      <c r="K34" s="7">
        <v>11.9</v>
      </c>
      <c r="L34" s="3"/>
      <c r="M34" s="3"/>
    </row>
    <row r="35" spans="1:17" ht="12.75">
      <c r="A35" s="1" t="s">
        <v>2</v>
      </c>
      <c r="B35" s="6">
        <f>MAX(B4:B34)</f>
        <v>10.5</v>
      </c>
      <c r="C35" s="6">
        <f aca="true" t="shared" si="1" ref="C35:M35">MAX(C4:C34)</f>
        <v>10.4</v>
      </c>
      <c r="D35" s="6">
        <f>MAX(D4:D34)</f>
        <v>10.4</v>
      </c>
      <c r="E35" s="6">
        <f>MAX(E6:E34)</f>
        <v>11.6</v>
      </c>
      <c r="F35" s="6">
        <f t="shared" si="1"/>
        <v>15.8</v>
      </c>
      <c r="G35" s="6">
        <f t="shared" si="1"/>
        <v>23</v>
      </c>
      <c r="H35" s="6">
        <f>MAX(H4:H34)</f>
        <v>16.3</v>
      </c>
      <c r="I35" s="6">
        <f>MAX(I4:I34)</f>
        <v>17.3</v>
      </c>
      <c r="J35" s="6">
        <f t="shared" si="1"/>
        <v>17.3</v>
      </c>
      <c r="K35" s="6">
        <f>MAX(K4:K34)</f>
        <v>11.9</v>
      </c>
      <c r="L35" s="6">
        <f t="shared" si="1"/>
        <v>15.7</v>
      </c>
      <c r="M35" s="6">
        <f t="shared" si="1"/>
        <v>11.4</v>
      </c>
      <c r="N35" s="6"/>
      <c r="O35" s="6"/>
      <c r="P35" s="6"/>
      <c r="Q35" s="6"/>
    </row>
    <row r="36" ht="12.75"/>
    <row r="37" spans="1:14" ht="12.75">
      <c r="A37" s="1" t="s">
        <v>3</v>
      </c>
      <c r="B37" s="1">
        <f>MAX(B4:M34)</f>
        <v>23</v>
      </c>
      <c r="D37" s="1" t="s">
        <v>4</v>
      </c>
      <c r="E37" s="6">
        <f>AVERAGE(B4:M34)</f>
        <v>8.641176470588238</v>
      </c>
      <c r="G37" s="1" t="s">
        <v>5</v>
      </c>
      <c r="H37" s="6">
        <f>STDEV(B4:M34)</f>
        <v>3.663572669660353</v>
      </c>
      <c r="J37" s="1" t="s">
        <v>6</v>
      </c>
      <c r="K37" s="1">
        <f>COUNT(B4:M34)</f>
        <v>119</v>
      </c>
      <c r="M37" s="1" t="s">
        <v>18</v>
      </c>
      <c r="N37" s="6">
        <f>K37/122*100</f>
        <v>97.54098360655738</v>
      </c>
    </row>
    <row r="38" ht="12.75"/>
    <row r="39" spans="3:13" ht="12.75">
      <c r="C39" s="1" t="s">
        <v>15</v>
      </c>
      <c r="D39" s="6">
        <f>COUNT(B4:D34)/30*100</f>
        <v>100</v>
      </c>
      <c r="F39" s="1" t="s">
        <v>17</v>
      </c>
      <c r="G39" s="6">
        <f>COUNT(E4:G34)/30*100</f>
        <v>103.33333333333334</v>
      </c>
      <c r="I39" s="1" t="s">
        <v>16</v>
      </c>
      <c r="J39" s="6">
        <f>COUNT(H4:J34)/31*100</f>
        <v>93.54838709677419</v>
      </c>
      <c r="L39" s="1" t="s">
        <v>19</v>
      </c>
      <c r="M39" s="6">
        <f>COUNT(K4:M34)/31*100</f>
        <v>93.54838709677419</v>
      </c>
    </row>
    <row r="40" ht="12.75"/>
    <row r="41" spans="1:3" ht="12.75">
      <c r="A41" s="1" t="s">
        <v>22</v>
      </c>
      <c r="C41" s="8">
        <f>PERCENTILE(B4:M34,0.98)</f>
        <v>16.94</v>
      </c>
    </row>
    <row r="42" spans="1:13" ht="12.75">
      <c r="A42" s="1" t="s">
        <v>21</v>
      </c>
      <c r="B42" s="7">
        <f>COUNT(B4:B34)/11*100</f>
        <v>100</v>
      </c>
      <c r="C42" s="7">
        <f>COUNT(C4:C34)/9*100</f>
        <v>100</v>
      </c>
      <c r="D42" s="7">
        <f>COUNT(D4:D34)/11*100</f>
        <v>90.9090909090909</v>
      </c>
      <c r="E42" s="7">
        <f>COUNT(E6:E34)/10*100</f>
        <v>90</v>
      </c>
      <c r="F42" s="7">
        <f>COUNT(F4:F34)/10*100</f>
        <v>120</v>
      </c>
      <c r="G42" s="7">
        <f>COUNT(G4:G34)/10*100</f>
        <v>90</v>
      </c>
      <c r="H42" s="7">
        <f>COUNT(H4:H34)/11*100</f>
        <v>90.9090909090909</v>
      </c>
      <c r="I42" s="7">
        <f>COUNT(I4:I34)/10*100</f>
        <v>100</v>
      </c>
      <c r="J42" s="7">
        <f>COUNT(J4:J34)/10*100</f>
        <v>90</v>
      </c>
      <c r="K42" s="7">
        <f>COUNT(K4:K34)/10*100</f>
        <v>50</v>
      </c>
      <c r="L42" s="7">
        <f>COUNT(L4:L34)/10*100</f>
        <v>130</v>
      </c>
      <c r="M42" s="7">
        <f>COUNT(M4:M34)/11*100</f>
        <v>100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N42"/>
  <sheetViews>
    <sheetView zoomScalePageLayoutView="0" workbookViewId="0" topLeftCell="A1">
      <pane xSplit="1" ySplit="3" topLeftCell="B4" activePane="bottomRight" state="frozen"/>
      <selection pane="topLeft" activeCell="B4" sqref="B4:K29"/>
      <selection pane="topRight" activeCell="B4" sqref="B4:K29"/>
      <selection pane="bottomLeft" activeCell="B4" sqref="B4:K29"/>
      <selection pane="bottomRight" activeCell="F14" sqref="F14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13</v>
      </c>
    </row>
    <row r="2" s="10" customFormat="1" ht="12.75">
      <c r="E2" s="10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15.5</v>
      </c>
      <c r="C4" s="7">
        <v>17.2</v>
      </c>
      <c r="D4" s="7">
        <v>6.9</v>
      </c>
      <c r="E4" s="7">
        <v>8.9</v>
      </c>
      <c r="F4" s="7">
        <v>7.6</v>
      </c>
      <c r="G4" s="7">
        <v>15.2</v>
      </c>
      <c r="H4" s="7">
        <v>17.6</v>
      </c>
      <c r="I4" s="7">
        <v>13.1</v>
      </c>
      <c r="J4" s="11">
        <v>11.3</v>
      </c>
      <c r="K4" s="11">
        <v>11.4</v>
      </c>
      <c r="L4" s="7">
        <v>6</v>
      </c>
      <c r="M4" s="7">
        <v>9.4</v>
      </c>
    </row>
    <row r="5" spans="1:13" ht="12.75">
      <c r="A5" s="1">
        <f aca="true" t="shared" si="0" ref="A5:A34">+A4+1</f>
        <v>2</v>
      </c>
      <c r="B5" s="7">
        <v>9.5</v>
      </c>
      <c r="C5" s="7">
        <v>4.6</v>
      </c>
      <c r="D5" s="7">
        <v>7.7</v>
      </c>
      <c r="E5" s="7">
        <v>7.5</v>
      </c>
      <c r="F5" s="7">
        <v>7.9</v>
      </c>
      <c r="G5" s="11">
        <v>11.7</v>
      </c>
      <c r="H5" s="11">
        <v>18.1</v>
      </c>
      <c r="I5" s="7">
        <v>11.1</v>
      </c>
      <c r="J5" s="11">
        <v>15.8</v>
      </c>
      <c r="K5" s="7">
        <v>6.7</v>
      </c>
      <c r="L5" s="7">
        <v>7.4</v>
      </c>
      <c r="M5" s="7">
        <v>4</v>
      </c>
    </row>
    <row r="6" spans="1:13" ht="12.75">
      <c r="A6" s="1">
        <f t="shared" si="0"/>
        <v>3</v>
      </c>
      <c r="B6" s="11">
        <v>5.2</v>
      </c>
      <c r="C6" s="7">
        <v>8.3</v>
      </c>
      <c r="D6" s="7">
        <v>9.8</v>
      </c>
      <c r="E6" s="7">
        <v>11.8</v>
      </c>
      <c r="F6" s="11">
        <v>7.9</v>
      </c>
      <c r="G6" s="7">
        <v>11.2</v>
      </c>
      <c r="H6" s="11">
        <v>14.7</v>
      </c>
      <c r="I6" s="7">
        <v>13.7</v>
      </c>
      <c r="J6" s="11">
        <v>13.7</v>
      </c>
      <c r="K6" s="11">
        <v>8.4</v>
      </c>
      <c r="L6" s="7">
        <v>9.3</v>
      </c>
      <c r="M6" s="7">
        <v>12</v>
      </c>
    </row>
    <row r="7" spans="1:13" ht="12.75">
      <c r="A7" s="1">
        <f t="shared" si="0"/>
        <v>4</v>
      </c>
      <c r="B7" s="11">
        <v>7.5</v>
      </c>
      <c r="C7" s="7">
        <v>5.6</v>
      </c>
      <c r="D7" s="7">
        <v>10.4</v>
      </c>
      <c r="E7" s="7">
        <v>13.6</v>
      </c>
      <c r="F7" s="11">
        <v>11.3</v>
      </c>
      <c r="G7" s="7">
        <v>7.2</v>
      </c>
      <c r="H7" s="11">
        <v>8.2</v>
      </c>
      <c r="I7" s="7">
        <v>12.9</v>
      </c>
      <c r="J7" s="11">
        <v>14</v>
      </c>
      <c r="K7" s="11">
        <v>5.6</v>
      </c>
      <c r="L7" s="7">
        <v>12.7</v>
      </c>
      <c r="M7" s="7">
        <v>8.7</v>
      </c>
    </row>
    <row r="8" spans="1:13" ht="12.75">
      <c r="A8" s="1">
        <f t="shared" si="0"/>
        <v>5</v>
      </c>
      <c r="B8" s="7">
        <v>6.5</v>
      </c>
      <c r="C8" s="11">
        <v>14.6</v>
      </c>
      <c r="D8" s="7">
        <v>8.6</v>
      </c>
      <c r="E8" s="7">
        <v>10.5</v>
      </c>
      <c r="F8" s="11">
        <v>8.9</v>
      </c>
      <c r="G8" s="7">
        <v>7.7</v>
      </c>
      <c r="H8" s="11">
        <v>5.5</v>
      </c>
      <c r="I8" s="7">
        <v>13.5</v>
      </c>
      <c r="J8" s="11">
        <v>8.9</v>
      </c>
      <c r="K8" s="11">
        <v>9</v>
      </c>
      <c r="L8" s="7">
        <v>17.2</v>
      </c>
      <c r="M8" s="7">
        <v>6.3</v>
      </c>
    </row>
    <row r="9" spans="1:13" ht="12.75">
      <c r="A9" s="1">
        <f t="shared" si="0"/>
        <v>6</v>
      </c>
      <c r="B9" s="7">
        <v>6.5</v>
      </c>
      <c r="C9" s="11">
        <v>13</v>
      </c>
      <c r="D9" s="7">
        <v>9.1</v>
      </c>
      <c r="E9" s="7">
        <v>8.2</v>
      </c>
      <c r="F9" s="7">
        <v>10.1</v>
      </c>
      <c r="G9" s="7">
        <v>14.2</v>
      </c>
      <c r="H9" s="11">
        <v>8.7</v>
      </c>
      <c r="I9" s="7">
        <v>11.6</v>
      </c>
      <c r="J9" s="11">
        <v>9.1</v>
      </c>
      <c r="K9" s="7">
        <v>6.9</v>
      </c>
      <c r="L9" s="7">
        <v>14</v>
      </c>
      <c r="M9" s="7">
        <v>8.9</v>
      </c>
    </row>
    <row r="10" spans="1:13" ht="12.75">
      <c r="A10" s="1">
        <f t="shared" si="0"/>
        <v>7</v>
      </c>
      <c r="B10" s="7">
        <v>3.6</v>
      </c>
      <c r="C10" s="11">
        <v>9.5</v>
      </c>
      <c r="D10" s="7">
        <v>8.6</v>
      </c>
      <c r="E10" s="7">
        <v>11.4</v>
      </c>
      <c r="F10" s="7">
        <v>13.8</v>
      </c>
      <c r="G10" s="7">
        <v>10</v>
      </c>
      <c r="H10" s="11">
        <v>5.7</v>
      </c>
      <c r="I10" s="7">
        <v>18.5</v>
      </c>
      <c r="J10" s="11">
        <v>7.5</v>
      </c>
      <c r="K10" s="7">
        <v>8.3</v>
      </c>
      <c r="L10" s="7">
        <v>10.5</v>
      </c>
      <c r="M10" s="7">
        <v>8.7</v>
      </c>
    </row>
    <row r="11" spans="1:13" ht="12.75">
      <c r="A11" s="1">
        <f t="shared" si="0"/>
        <v>8</v>
      </c>
      <c r="B11" s="7">
        <v>7.8</v>
      </c>
      <c r="C11" s="11">
        <v>8.2</v>
      </c>
      <c r="D11" s="7">
        <v>9.2</v>
      </c>
      <c r="E11" s="7">
        <v>9</v>
      </c>
      <c r="F11" s="7">
        <v>11.2</v>
      </c>
      <c r="G11" s="7">
        <v>9.7</v>
      </c>
      <c r="H11" s="11">
        <v>10</v>
      </c>
      <c r="I11" s="7">
        <v>13.8</v>
      </c>
      <c r="J11" s="11">
        <v>8.3</v>
      </c>
      <c r="K11" s="7">
        <v>9</v>
      </c>
      <c r="L11" s="12">
        <v>10.4</v>
      </c>
      <c r="M11" s="7">
        <v>5.6</v>
      </c>
    </row>
    <row r="12" spans="1:13" ht="12.75">
      <c r="A12" s="1">
        <f t="shared" si="0"/>
        <v>9</v>
      </c>
      <c r="B12" s="7">
        <v>10.7</v>
      </c>
      <c r="C12" s="7">
        <v>8.9</v>
      </c>
      <c r="D12" s="7">
        <v>7.5</v>
      </c>
      <c r="E12" s="7">
        <v>4.4</v>
      </c>
      <c r="F12" s="11">
        <v>11</v>
      </c>
      <c r="G12" s="7">
        <v>9.9</v>
      </c>
      <c r="H12" s="7">
        <v>11.8</v>
      </c>
      <c r="I12" s="7">
        <v>6.8</v>
      </c>
      <c r="J12" s="11">
        <v>8.1</v>
      </c>
      <c r="K12" s="7">
        <v>6.9</v>
      </c>
      <c r="L12" s="11">
        <v>6.7</v>
      </c>
      <c r="M12" s="7">
        <v>7.2</v>
      </c>
    </row>
    <row r="13" spans="1:13" ht="12.75">
      <c r="A13" s="1">
        <f t="shared" si="0"/>
        <v>10</v>
      </c>
      <c r="B13" s="7">
        <v>8.7</v>
      </c>
      <c r="C13" s="7">
        <v>6.6</v>
      </c>
      <c r="D13" s="7">
        <v>8.7</v>
      </c>
      <c r="E13" s="7">
        <v>14.3</v>
      </c>
      <c r="F13" s="11">
        <v>12.2</v>
      </c>
      <c r="G13" s="7">
        <v>6.9</v>
      </c>
      <c r="H13" s="7">
        <v>16.7</v>
      </c>
      <c r="I13" s="7">
        <v>7.6</v>
      </c>
      <c r="J13" s="7">
        <v>10</v>
      </c>
      <c r="K13" s="7">
        <v>6</v>
      </c>
      <c r="L13" s="11">
        <v>8.8</v>
      </c>
      <c r="M13" s="7">
        <v>7.6</v>
      </c>
    </row>
    <row r="14" spans="1:13" ht="12.75">
      <c r="A14" s="1">
        <f t="shared" si="0"/>
        <v>11</v>
      </c>
      <c r="B14" s="7">
        <v>11.9</v>
      </c>
      <c r="C14" s="7">
        <v>7.5</v>
      </c>
      <c r="D14" s="7">
        <v>12.8</v>
      </c>
      <c r="E14" s="11">
        <v>8.2</v>
      </c>
      <c r="F14" s="11">
        <v>12.3</v>
      </c>
      <c r="G14" s="7">
        <v>8.4</v>
      </c>
      <c r="H14" s="7">
        <v>17</v>
      </c>
      <c r="I14" s="7">
        <v>10</v>
      </c>
      <c r="J14" s="7">
        <v>8</v>
      </c>
      <c r="K14" s="7">
        <v>3.7</v>
      </c>
      <c r="L14" s="11">
        <v>16.7</v>
      </c>
      <c r="M14" s="7">
        <v>5.1</v>
      </c>
    </row>
    <row r="15" spans="1:13" ht="12.75">
      <c r="A15" s="1">
        <f t="shared" si="0"/>
        <v>12</v>
      </c>
      <c r="B15" s="7">
        <v>9.3</v>
      </c>
      <c r="C15" s="7">
        <v>9.9</v>
      </c>
      <c r="D15" s="7">
        <v>11.8</v>
      </c>
      <c r="E15" s="11">
        <v>12.8</v>
      </c>
      <c r="F15" s="11" t="s">
        <v>24</v>
      </c>
      <c r="G15" s="7">
        <v>8.9</v>
      </c>
      <c r="H15" s="7">
        <v>13.8</v>
      </c>
      <c r="I15" s="7">
        <v>9.8</v>
      </c>
      <c r="J15" s="7">
        <v>7.7</v>
      </c>
      <c r="K15" s="7">
        <v>9.2</v>
      </c>
      <c r="L15" s="11">
        <v>14.2</v>
      </c>
      <c r="M15" s="7">
        <v>3.3</v>
      </c>
    </row>
    <row r="16" spans="1:13" ht="12.75">
      <c r="A16" s="1">
        <f t="shared" si="0"/>
        <v>13</v>
      </c>
      <c r="B16" s="7">
        <v>12.2</v>
      </c>
      <c r="C16" s="7">
        <v>8.7</v>
      </c>
      <c r="D16" s="7">
        <v>17.1</v>
      </c>
      <c r="E16" s="11">
        <v>9.5</v>
      </c>
      <c r="F16" s="11" t="s">
        <v>24</v>
      </c>
      <c r="G16" s="7">
        <v>6.7</v>
      </c>
      <c r="H16" s="7">
        <v>15.5</v>
      </c>
      <c r="I16" s="7">
        <v>9.7</v>
      </c>
      <c r="J16" s="7">
        <v>6.6</v>
      </c>
      <c r="K16" s="7">
        <v>9</v>
      </c>
      <c r="L16" s="11">
        <v>23.1</v>
      </c>
      <c r="M16" s="7">
        <v>10.2</v>
      </c>
    </row>
    <row r="17" spans="1:13" ht="12.75">
      <c r="A17" s="1">
        <f t="shared" si="0"/>
        <v>14</v>
      </c>
      <c r="B17" s="7">
        <v>17.1</v>
      </c>
      <c r="C17" s="7">
        <v>10.5</v>
      </c>
      <c r="D17" s="7">
        <v>3.7</v>
      </c>
      <c r="E17" s="11">
        <v>8.7</v>
      </c>
      <c r="F17" s="7">
        <v>15</v>
      </c>
      <c r="G17" s="7">
        <v>8</v>
      </c>
      <c r="H17" s="7">
        <v>16.6</v>
      </c>
      <c r="I17" s="7">
        <v>15.7</v>
      </c>
      <c r="J17" s="7">
        <v>5.4</v>
      </c>
      <c r="K17" s="7">
        <v>7.5</v>
      </c>
      <c r="L17" s="11">
        <v>32.2</v>
      </c>
      <c r="M17" s="7">
        <v>8.8</v>
      </c>
    </row>
    <row r="18" spans="1:13" ht="12.75">
      <c r="A18" s="1">
        <f t="shared" si="0"/>
        <v>15</v>
      </c>
      <c r="B18" s="7">
        <v>12.6</v>
      </c>
      <c r="C18" s="7">
        <v>11.6</v>
      </c>
      <c r="D18" s="7">
        <v>7.4</v>
      </c>
      <c r="E18" s="7">
        <v>10</v>
      </c>
      <c r="F18" s="7">
        <v>9.9</v>
      </c>
      <c r="G18" s="7">
        <v>10.6</v>
      </c>
      <c r="H18" s="7">
        <v>11.1</v>
      </c>
      <c r="I18" s="7">
        <v>9.5</v>
      </c>
      <c r="J18" s="7">
        <v>7.5</v>
      </c>
      <c r="K18" s="7">
        <v>7.2</v>
      </c>
      <c r="L18" s="11">
        <v>19.5</v>
      </c>
      <c r="M18" s="7">
        <v>6</v>
      </c>
    </row>
    <row r="19" spans="1:13" ht="12.75">
      <c r="A19" s="1">
        <f t="shared" si="0"/>
        <v>16</v>
      </c>
      <c r="B19" s="7">
        <v>6.5</v>
      </c>
      <c r="C19" s="7">
        <v>10.2</v>
      </c>
      <c r="D19" s="7">
        <v>5.5</v>
      </c>
      <c r="E19" s="11">
        <v>12.4</v>
      </c>
      <c r="F19" s="7">
        <v>8.9</v>
      </c>
      <c r="G19" s="7">
        <v>12</v>
      </c>
      <c r="H19" s="7">
        <v>8.6</v>
      </c>
      <c r="I19" s="7">
        <v>7.2</v>
      </c>
      <c r="J19" s="7">
        <v>10.3</v>
      </c>
      <c r="K19" s="7">
        <v>5.6</v>
      </c>
      <c r="L19" s="11">
        <v>14.1</v>
      </c>
      <c r="M19" s="7">
        <v>6.6</v>
      </c>
    </row>
    <row r="20" spans="1:13" ht="12.75">
      <c r="A20" s="1">
        <f t="shared" si="0"/>
        <v>17</v>
      </c>
      <c r="B20" s="11">
        <v>14.6</v>
      </c>
      <c r="C20" s="7">
        <v>9.3</v>
      </c>
      <c r="D20" s="7">
        <v>6.1</v>
      </c>
      <c r="E20" s="7">
        <v>12.4</v>
      </c>
      <c r="F20" s="7">
        <v>6.1</v>
      </c>
      <c r="G20" s="7">
        <v>11.3</v>
      </c>
      <c r="H20" s="7">
        <v>5.4</v>
      </c>
      <c r="I20" s="7">
        <v>8.4</v>
      </c>
      <c r="J20" s="7">
        <v>12.2</v>
      </c>
      <c r="K20" s="7">
        <v>5</v>
      </c>
      <c r="L20" s="11">
        <v>7.6</v>
      </c>
      <c r="M20" s="7">
        <v>7.3</v>
      </c>
    </row>
    <row r="21" spans="1:13" ht="12.75">
      <c r="A21" s="1">
        <f t="shared" si="0"/>
        <v>18</v>
      </c>
      <c r="B21" s="7">
        <v>10.4</v>
      </c>
      <c r="C21" s="7">
        <v>8.2</v>
      </c>
      <c r="D21" s="7">
        <v>12.4</v>
      </c>
      <c r="E21" s="7">
        <v>6.6</v>
      </c>
      <c r="F21" s="7">
        <v>8.3</v>
      </c>
      <c r="G21" s="7">
        <v>8.3</v>
      </c>
      <c r="H21" s="7">
        <v>9</v>
      </c>
      <c r="I21" s="7">
        <v>9.7</v>
      </c>
      <c r="J21" s="7">
        <v>12.7</v>
      </c>
      <c r="K21" s="7">
        <v>5.1</v>
      </c>
      <c r="L21" s="11">
        <v>15.4</v>
      </c>
      <c r="M21" s="7">
        <v>6.5</v>
      </c>
    </row>
    <row r="22" spans="1:13" ht="12.75">
      <c r="A22" s="1">
        <f t="shared" si="0"/>
        <v>19</v>
      </c>
      <c r="B22" s="11">
        <v>8</v>
      </c>
      <c r="C22" s="7">
        <v>8.6</v>
      </c>
      <c r="D22" s="7">
        <v>13.7</v>
      </c>
      <c r="E22" s="7">
        <v>5.6</v>
      </c>
      <c r="F22" s="7">
        <v>8.5</v>
      </c>
      <c r="G22" s="7">
        <v>9.7</v>
      </c>
      <c r="H22" s="7">
        <v>8.2</v>
      </c>
      <c r="I22" s="7">
        <v>9.1</v>
      </c>
      <c r="J22" s="7">
        <v>10.8</v>
      </c>
      <c r="K22" s="7">
        <v>9.2</v>
      </c>
      <c r="L22" s="11">
        <v>19.7</v>
      </c>
      <c r="M22" s="7">
        <v>6.6</v>
      </c>
    </row>
    <row r="23" spans="1:13" ht="12.75">
      <c r="A23" s="1">
        <f t="shared" si="0"/>
        <v>20</v>
      </c>
      <c r="B23" s="11">
        <v>9.4</v>
      </c>
      <c r="C23" s="7">
        <v>10.3</v>
      </c>
      <c r="D23" s="7">
        <v>14.3</v>
      </c>
      <c r="E23" s="7">
        <v>9.2</v>
      </c>
      <c r="F23" s="11">
        <v>8.7</v>
      </c>
      <c r="G23" s="7">
        <v>10.1</v>
      </c>
      <c r="H23" s="7">
        <v>11.8</v>
      </c>
      <c r="I23" s="7">
        <v>8.6</v>
      </c>
      <c r="J23" s="7">
        <v>14.5</v>
      </c>
      <c r="K23" s="7">
        <v>11.9</v>
      </c>
      <c r="L23" s="11">
        <v>16.6</v>
      </c>
      <c r="M23" s="7">
        <v>18.6</v>
      </c>
    </row>
    <row r="24" spans="1:13" ht="12.75">
      <c r="A24" s="1">
        <f t="shared" si="0"/>
        <v>21</v>
      </c>
      <c r="B24" s="11">
        <v>11.2</v>
      </c>
      <c r="C24" s="7">
        <v>8.3</v>
      </c>
      <c r="D24" s="7">
        <v>13.9</v>
      </c>
      <c r="E24" s="7">
        <v>7.7</v>
      </c>
      <c r="F24" s="11">
        <v>7.2</v>
      </c>
      <c r="G24" s="7">
        <v>10.3</v>
      </c>
      <c r="H24" s="7">
        <v>11</v>
      </c>
      <c r="I24" s="7">
        <v>6.5</v>
      </c>
      <c r="J24" s="7">
        <v>11.4</v>
      </c>
      <c r="K24" s="7">
        <v>8.8</v>
      </c>
      <c r="L24" s="11">
        <v>13.3</v>
      </c>
      <c r="M24" s="7">
        <v>19.1</v>
      </c>
    </row>
    <row r="25" spans="1:13" ht="12.75">
      <c r="A25" s="1">
        <f t="shared" si="0"/>
        <v>22</v>
      </c>
      <c r="B25" s="11">
        <v>12.7</v>
      </c>
      <c r="C25" s="11">
        <v>5.9</v>
      </c>
      <c r="D25" s="7">
        <v>13</v>
      </c>
      <c r="E25" s="11">
        <v>6.5</v>
      </c>
      <c r="F25" s="7">
        <v>7.7</v>
      </c>
      <c r="G25" s="7">
        <v>11.7</v>
      </c>
      <c r="H25" s="7">
        <v>10.1</v>
      </c>
      <c r="I25" s="7">
        <v>6.4</v>
      </c>
      <c r="J25" s="7">
        <v>8.6</v>
      </c>
      <c r="K25" s="7">
        <v>5.3</v>
      </c>
      <c r="L25" s="11">
        <v>17</v>
      </c>
      <c r="M25" s="7">
        <v>10.9</v>
      </c>
    </row>
    <row r="26" spans="1:13" ht="12.75">
      <c r="A26" s="1">
        <f t="shared" si="0"/>
        <v>23</v>
      </c>
      <c r="B26" s="11">
        <v>9.4</v>
      </c>
      <c r="C26" s="11" t="s">
        <v>24</v>
      </c>
      <c r="D26" s="7">
        <v>9.2</v>
      </c>
      <c r="E26" s="7">
        <v>6.7</v>
      </c>
      <c r="F26" s="7">
        <v>6.2</v>
      </c>
      <c r="G26" s="7">
        <v>11.8</v>
      </c>
      <c r="H26" s="7">
        <v>13</v>
      </c>
      <c r="I26" s="7">
        <v>6.1</v>
      </c>
      <c r="J26" s="7">
        <v>8.5</v>
      </c>
      <c r="K26" s="7">
        <v>5.5</v>
      </c>
      <c r="L26" s="11">
        <v>18.8</v>
      </c>
      <c r="M26" s="7">
        <v>9.2</v>
      </c>
    </row>
    <row r="27" spans="1:13" ht="12.75">
      <c r="A27" s="1">
        <f t="shared" si="0"/>
        <v>24</v>
      </c>
      <c r="B27" s="11">
        <v>7.9</v>
      </c>
      <c r="C27" s="11" t="s">
        <v>24</v>
      </c>
      <c r="D27" s="7">
        <v>7.7</v>
      </c>
      <c r="E27" s="7">
        <v>8.5</v>
      </c>
      <c r="F27" s="11">
        <v>7.7</v>
      </c>
      <c r="G27" s="7">
        <v>13.6</v>
      </c>
      <c r="H27" s="7">
        <v>10.8</v>
      </c>
      <c r="I27" s="7">
        <v>10.4</v>
      </c>
      <c r="J27" s="7">
        <v>8.6</v>
      </c>
      <c r="K27" s="7">
        <v>6.1</v>
      </c>
      <c r="L27" s="11">
        <v>16.3</v>
      </c>
      <c r="M27" s="7">
        <v>3.5</v>
      </c>
    </row>
    <row r="28" spans="1:13" ht="12.75">
      <c r="A28" s="1">
        <f t="shared" si="0"/>
        <v>25</v>
      </c>
      <c r="B28" s="11">
        <v>20.2</v>
      </c>
      <c r="C28" s="11" t="s">
        <v>24</v>
      </c>
      <c r="D28" s="7">
        <v>8.4</v>
      </c>
      <c r="E28" s="7">
        <v>11.5</v>
      </c>
      <c r="F28" s="11">
        <v>6.6</v>
      </c>
      <c r="G28" s="7">
        <v>23.1</v>
      </c>
      <c r="H28" s="7">
        <v>12</v>
      </c>
      <c r="I28" s="7">
        <v>18.5</v>
      </c>
      <c r="J28" s="7">
        <v>11.8</v>
      </c>
      <c r="K28" s="7">
        <v>8.4</v>
      </c>
      <c r="L28" s="11">
        <v>7.7</v>
      </c>
      <c r="M28" s="7">
        <v>4.2</v>
      </c>
    </row>
    <row r="29" spans="1:13" ht="12.75">
      <c r="A29" s="1">
        <f t="shared" si="0"/>
        <v>26</v>
      </c>
      <c r="B29" s="11">
        <v>20.5</v>
      </c>
      <c r="C29" s="11" t="s">
        <v>24</v>
      </c>
      <c r="D29" s="7">
        <v>7.3</v>
      </c>
      <c r="E29" s="7">
        <v>10.1</v>
      </c>
      <c r="F29" s="11">
        <v>7.6</v>
      </c>
      <c r="G29" s="7">
        <v>22.7</v>
      </c>
      <c r="H29" s="7">
        <v>8.4</v>
      </c>
      <c r="I29" s="7">
        <v>23.5</v>
      </c>
      <c r="J29" s="7">
        <v>13.8</v>
      </c>
      <c r="K29" s="7">
        <v>9.6</v>
      </c>
      <c r="L29" s="11">
        <v>6.7</v>
      </c>
      <c r="M29" s="7">
        <v>8.3</v>
      </c>
    </row>
    <row r="30" spans="1:13" ht="12.75">
      <c r="A30" s="1">
        <f t="shared" si="0"/>
        <v>27</v>
      </c>
      <c r="B30" s="11">
        <v>8.4</v>
      </c>
      <c r="C30" s="7">
        <v>10.1</v>
      </c>
      <c r="D30" s="7">
        <v>8.5</v>
      </c>
      <c r="E30" s="7">
        <v>10.7</v>
      </c>
      <c r="F30" s="11">
        <v>7.1</v>
      </c>
      <c r="G30" s="7">
        <v>14.9</v>
      </c>
      <c r="H30" s="7">
        <v>10.5</v>
      </c>
      <c r="I30" s="7">
        <v>23.7</v>
      </c>
      <c r="J30" s="7">
        <v>9</v>
      </c>
      <c r="K30" s="7">
        <v>8.7</v>
      </c>
      <c r="L30" s="11">
        <v>9.9</v>
      </c>
      <c r="M30" s="7">
        <v>6.9</v>
      </c>
    </row>
    <row r="31" spans="1:13" ht="12.75">
      <c r="A31" s="1">
        <f t="shared" si="0"/>
        <v>28</v>
      </c>
      <c r="B31" s="11">
        <v>4.7</v>
      </c>
      <c r="C31" s="7">
        <v>7.8</v>
      </c>
      <c r="D31" s="7">
        <v>4.3</v>
      </c>
      <c r="E31" s="7">
        <v>8.8</v>
      </c>
      <c r="F31" s="7">
        <v>8.6</v>
      </c>
      <c r="G31" s="7">
        <v>11.5</v>
      </c>
      <c r="H31" s="7">
        <v>10.6</v>
      </c>
      <c r="I31" s="7">
        <v>16.4</v>
      </c>
      <c r="J31" s="7">
        <v>8.6</v>
      </c>
      <c r="K31" s="7">
        <v>9.2</v>
      </c>
      <c r="L31" s="11">
        <v>18.7</v>
      </c>
      <c r="M31" s="7">
        <v>7.5</v>
      </c>
    </row>
    <row r="32" spans="1:13" ht="12.75">
      <c r="A32" s="1">
        <f t="shared" si="0"/>
        <v>29</v>
      </c>
      <c r="B32" s="7">
        <v>5.7</v>
      </c>
      <c r="C32" s="3"/>
      <c r="D32" s="7">
        <v>5.3</v>
      </c>
      <c r="E32" s="7">
        <v>11.7</v>
      </c>
      <c r="F32" s="7">
        <v>9.1</v>
      </c>
      <c r="G32" s="7">
        <v>16.2</v>
      </c>
      <c r="H32" s="7">
        <v>16.1</v>
      </c>
      <c r="I32" s="7">
        <v>11.2</v>
      </c>
      <c r="J32" s="7">
        <v>6.7</v>
      </c>
      <c r="K32" s="7">
        <v>8.7</v>
      </c>
      <c r="L32" s="7">
        <v>14.3</v>
      </c>
      <c r="M32" s="7">
        <v>9.4</v>
      </c>
    </row>
    <row r="33" spans="1:13" ht="12.75">
      <c r="A33" s="1">
        <f t="shared" si="0"/>
        <v>30</v>
      </c>
      <c r="B33" s="7">
        <v>9.2</v>
      </c>
      <c r="C33" s="3"/>
      <c r="D33" s="7">
        <v>9</v>
      </c>
      <c r="E33" s="7">
        <v>9.6</v>
      </c>
      <c r="F33" s="7">
        <v>9.2</v>
      </c>
      <c r="G33" s="7">
        <v>12.2</v>
      </c>
      <c r="H33" s="7">
        <v>9.2</v>
      </c>
      <c r="I33" s="7">
        <v>9.5</v>
      </c>
      <c r="J33" s="7">
        <v>9.6</v>
      </c>
      <c r="K33" s="7">
        <v>6.9</v>
      </c>
      <c r="L33" s="7">
        <v>11.3</v>
      </c>
      <c r="M33" s="7">
        <v>10.2</v>
      </c>
    </row>
    <row r="34" spans="1:13" ht="12.75">
      <c r="A34" s="1">
        <f t="shared" si="0"/>
        <v>31</v>
      </c>
      <c r="B34" s="7">
        <v>15.2</v>
      </c>
      <c r="C34" s="3"/>
      <c r="D34" s="7">
        <v>8.5</v>
      </c>
      <c r="E34" s="3"/>
      <c r="F34" s="7">
        <v>13.9</v>
      </c>
      <c r="G34" s="3"/>
      <c r="H34" s="7">
        <v>7.4</v>
      </c>
      <c r="I34" s="7">
        <v>10.1</v>
      </c>
      <c r="J34" s="3"/>
      <c r="K34" s="7">
        <v>5.1</v>
      </c>
      <c r="L34" s="3"/>
      <c r="M34" s="7">
        <v>16.5</v>
      </c>
    </row>
    <row r="35" spans="1:13" ht="12.75">
      <c r="A35" s="1" t="s">
        <v>2</v>
      </c>
      <c r="B35" s="6">
        <f>MAX(B4:B34)</f>
        <v>20.5</v>
      </c>
      <c r="C35" s="6">
        <f aca="true" t="shared" si="1" ref="C35:M35">MAX(C4:C34)</f>
        <v>17.2</v>
      </c>
      <c r="D35" s="6">
        <f t="shared" si="1"/>
        <v>17.1</v>
      </c>
      <c r="E35" s="6">
        <f t="shared" si="1"/>
        <v>14.3</v>
      </c>
      <c r="F35" s="6">
        <v>15.2</v>
      </c>
      <c r="G35" s="6">
        <f>MAX(G4:G33)</f>
        <v>23.1</v>
      </c>
      <c r="H35" s="6">
        <f>MAX(H4:H34)</f>
        <v>18.1</v>
      </c>
      <c r="I35" s="6">
        <f>MAX(I4:I34)</f>
        <v>23.7</v>
      </c>
      <c r="J35" s="6">
        <f t="shared" si="1"/>
        <v>15.8</v>
      </c>
      <c r="K35" s="6">
        <f>MAX(K4:K34)</f>
        <v>11.9</v>
      </c>
      <c r="L35" s="6">
        <f t="shared" si="1"/>
        <v>32.2</v>
      </c>
      <c r="M35" s="6">
        <f t="shared" si="1"/>
        <v>19.1</v>
      </c>
    </row>
    <row r="36" ht="12.75"/>
    <row r="37" spans="1:14" ht="12.75">
      <c r="A37" s="1" t="s">
        <v>3</v>
      </c>
      <c r="B37" s="1">
        <f>MAX(B4:M34)</f>
        <v>32.2</v>
      </c>
      <c r="D37" s="1" t="s">
        <v>4</v>
      </c>
      <c r="E37" s="6">
        <f>AVERAGE(B4:M34)</f>
        <v>10.19275766016712</v>
      </c>
      <c r="G37" s="1" t="s">
        <v>5</v>
      </c>
      <c r="H37" s="6">
        <f>STDEV(B4:M34)</f>
        <v>3.923237308323376</v>
      </c>
      <c r="J37" s="1" t="s">
        <v>6</v>
      </c>
      <c r="K37" s="1">
        <f>COUNT(B4:M34)</f>
        <v>359</v>
      </c>
      <c r="M37" s="1" t="s">
        <v>18</v>
      </c>
      <c r="N37" s="6">
        <f>K37/365*100</f>
        <v>98.35616438356163</v>
      </c>
    </row>
    <row r="38" ht="12.75"/>
    <row r="39" spans="3:13" ht="12.75">
      <c r="C39" s="1" t="s">
        <v>15</v>
      </c>
      <c r="D39" s="6">
        <f>COUNT(B4:D34)/90*100</f>
        <v>95.55555555555556</v>
      </c>
      <c r="F39" s="1" t="s">
        <v>17</v>
      </c>
      <c r="G39" s="6">
        <f>COUNT(E4:G34)/91*100</f>
        <v>97.8021978021978</v>
      </c>
      <c r="I39" s="1" t="s">
        <v>16</v>
      </c>
      <c r="J39" s="6">
        <f>COUNT(H4:J34)/92*100</f>
        <v>100</v>
      </c>
      <c r="L39" s="1" t="s">
        <v>19</v>
      </c>
      <c r="M39" s="6">
        <f>COUNT(K4:M34)/92*100</f>
        <v>100</v>
      </c>
    </row>
    <row r="40" ht="12.75"/>
    <row r="41" spans="1:3" ht="12.75">
      <c r="A41" s="1" t="s">
        <v>22</v>
      </c>
      <c r="C41" s="8">
        <f>PERCENTILE(B4:M34,0.98)</f>
        <v>20.119999999999987</v>
      </c>
    </row>
    <row r="42" spans="1:13" ht="12.75">
      <c r="A42" s="1" t="s">
        <v>21</v>
      </c>
      <c r="B42" s="7">
        <f>COUNT(B4:B34)/31*100</f>
        <v>100</v>
      </c>
      <c r="C42" s="7">
        <f>COUNT(C4:C34)/28*100</f>
        <v>85.71428571428571</v>
      </c>
      <c r="D42" s="7">
        <f>COUNT(D4:D34)/31*100</f>
        <v>100</v>
      </c>
      <c r="E42" s="7">
        <f>COUNT(E4:E34)/30*100</f>
        <v>100</v>
      </c>
      <c r="F42" s="7">
        <f>COUNT(F4:F34)/31*100</f>
        <v>93.54838709677419</v>
      </c>
      <c r="G42" s="7">
        <f>COUNT(G4:G33)/30*100</f>
        <v>100</v>
      </c>
      <c r="H42" s="7">
        <f>COUNT(H4:H34)/31*100</f>
        <v>100</v>
      </c>
      <c r="I42" s="7">
        <f>COUNT(I4:I34)/31*100</f>
        <v>100</v>
      </c>
      <c r="J42" s="7">
        <f>COUNT(J4:J34)/30*100</f>
        <v>100</v>
      </c>
      <c r="K42" s="7">
        <f>COUNT(K4:K34)/31*100</f>
        <v>100</v>
      </c>
      <c r="L42" s="7">
        <f>COUNT(L4:L34)/30*100</f>
        <v>100</v>
      </c>
      <c r="M42" s="7">
        <f>COUNT(M4:M34)/31*100</f>
        <v>100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H27" sqref="H27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32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11.4</v>
      </c>
      <c r="C4" s="3"/>
      <c r="D4" s="3"/>
      <c r="E4" s="7">
        <v>9.5</v>
      </c>
      <c r="F4" s="7">
        <v>11</v>
      </c>
      <c r="G4" s="3"/>
      <c r="H4" s="3"/>
      <c r="I4" s="3"/>
      <c r="J4" s="7">
        <v>11</v>
      </c>
      <c r="K4" s="7">
        <v>12.4</v>
      </c>
      <c r="L4" s="3"/>
      <c r="M4" s="3"/>
    </row>
    <row r="5" spans="1:13" ht="12.75">
      <c r="A5" s="1">
        <f aca="true" t="shared" si="0" ref="A5:A34">+A4+1</f>
        <v>2</v>
      </c>
      <c r="B5" s="7"/>
      <c r="C5" s="3"/>
      <c r="D5" s="7">
        <v>9.8</v>
      </c>
      <c r="E5" s="3"/>
      <c r="F5" s="3"/>
      <c r="G5" s="3"/>
      <c r="H5" s="3"/>
      <c r="I5" s="7">
        <v>13.8</v>
      </c>
      <c r="J5" s="7"/>
      <c r="K5" s="7"/>
      <c r="L5" s="7"/>
      <c r="M5" s="7"/>
    </row>
    <row r="6" spans="1:13" ht="12.75">
      <c r="A6" s="1">
        <f t="shared" si="0"/>
        <v>3</v>
      </c>
      <c r="B6" s="7"/>
      <c r="C6" s="7">
        <v>5.7</v>
      </c>
      <c r="D6" s="7"/>
      <c r="E6" s="3"/>
      <c r="F6" s="3"/>
      <c r="G6" s="7">
        <v>12.1</v>
      </c>
      <c r="H6" s="7">
        <v>19.9</v>
      </c>
      <c r="I6" s="3"/>
      <c r="J6" s="7"/>
      <c r="K6" s="7"/>
      <c r="L6" s="7">
        <v>16.1</v>
      </c>
      <c r="M6" s="7">
        <v>8.7</v>
      </c>
    </row>
    <row r="7" spans="1:13" ht="12.75">
      <c r="A7" s="1">
        <f t="shared" si="0"/>
        <v>4</v>
      </c>
      <c r="B7" s="11" t="s">
        <v>24</v>
      </c>
      <c r="C7" s="7"/>
      <c r="D7" s="7"/>
      <c r="E7" s="7">
        <v>11</v>
      </c>
      <c r="F7" s="7">
        <v>5.1</v>
      </c>
      <c r="G7" s="7"/>
      <c r="H7" s="7"/>
      <c r="I7" s="3"/>
      <c r="J7" s="7">
        <v>23.5</v>
      </c>
      <c r="K7" s="7">
        <v>3.1</v>
      </c>
      <c r="L7" s="7"/>
      <c r="M7" s="7"/>
    </row>
    <row r="8" spans="1:13" ht="12.75">
      <c r="A8" s="1">
        <f t="shared" si="0"/>
        <v>5</v>
      </c>
      <c r="B8" s="7"/>
      <c r="C8" s="7"/>
      <c r="D8" s="7">
        <v>10.1</v>
      </c>
      <c r="E8" s="7"/>
      <c r="F8" s="7"/>
      <c r="G8" s="7"/>
      <c r="H8" s="7"/>
      <c r="I8" s="7">
        <v>11.6</v>
      </c>
      <c r="J8" s="7"/>
      <c r="K8" s="7"/>
      <c r="L8" s="7"/>
      <c r="M8" s="7"/>
    </row>
    <row r="9" spans="1:13" ht="12.75">
      <c r="A9" s="1">
        <f t="shared" si="0"/>
        <v>6</v>
      </c>
      <c r="B9" s="7"/>
      <c r="C9" s="7">
        <v>9</v>
      </c>
      <c r="D9" s="7"/>
      <c r="E9" s="7"/>
      <c r="F9" s="7"/>
      <c r="G9" s="11">
        <v>14.5</v>
      </c>
      <c r="H9" s="7">
        <v>11.1</v>
      </c>
      <c r="I9" s="7"/>
      <c r="J9" s="7"/>
      <c r="K9" s="7"/>
      <c r="L9" s="7">
        <v>18.3</v>
      </c>
      <c r="M9" s="7">
        <v>8.5</v>
      </c>
    </row>
    <row r="10" spans="1:13" ht="12.75">
      <c r="A10" s="1">
        <f t="shared" si="0"/>
        <v>7</v>
      </c>
      <c r="B10" s="7">
        <v>3.4</v>
      </c>
      <c r="C10" s="7"/>
      <c r="D10" s="7"/>
      <c r="E10" s="7">
        <v>7.8</v>
      </c>
      <c r="F10" s="11" t="s">
        <v>24</v>
      </c>
      <c r="G10" s="3"/>
      <c r="H10" s="7"/>
      <c r="I10" s="7"/>
      <c r="J10" s="7">
        <v>12.4</v>
      </c>
      <c r="K10" s="7">
        <v>3.7</v>
      </c>
      <c r="L10" s="7"/>
      <c r="M10" s="7"/>
    </row>
    <row r="11" spans="1:13" ht="12.75">
      <c r="A11" s="1">
        <f t="shared" si="0"/>
        <v>8</v>
      </c>
      <c r="B11" s="7"/>
      <c r="C11" s="7"/>
      <c r="D11" s="7">
        <v>12.7</v>
      </c>
      <c r="E11" s="7"/>
      <c r="F11" s="7">
        <v>17.2</v>
      </c>
      <c r="G11" s="7"/>
      <c r="H11" s="7"/>
      <c r="I11" s="7">
        <v>17.2</v>
      </c>
      <c r="J11" s="3"/>
      <c r="K11" s="7"/>
      <c r="L11" s="7"/>
      <c r="M11" s="7"/>
    </row>
    <row r="12" spans="1:13" ht="12.75">
      <c r="A12" s="1">
        <f t="shared" si="0"/>
        <v>9</v>
      </c>
      <c r="B12" s="7"/>
      <c r="C12" s="7">
        <v>7.2</v>
      </c>
      <c r="D12" s="7">
        <v>12.7</v>
      </c>
      <c r="E12" s="7"/>
      <c r="F12" s="7"/>
      <c r="G12" s="7">
        <v>11.3</v>
      </c>
      <c r="H12" s="7">
        <v>15.4</v>
      </c>
      <c r="I12" s="7"/>
      <c r="J12" s="3"/>
      <c r="K12" s="7"/>
      <c r="L12" s="7">
        <v>13.5</v>
      </c>
      <c r="M12" s="7">
        <v>9</v>
      </c>
    </row>
    <row r="13" spans="1:13" ht="12.75">
      <c r="A13" s="1">
        <f t="shared" si="0"/>
        <v>10</v>
      </c>
      <c r="B13" s="7">
        <v>9.4</v>
      </c>
      <c r="C13" s="7"/>
      <c r="D13" s="7">
        <v>10.6</v>
      </c>
      <c r="E13" s="7">
        <v>13.5</v>
      </c>
      <c r="F13" s="7"/>
      <c r="G13" s="7"/>
      <c r="H13" s="7"/>
      <c r="I13" s="11"/>
      <c r="J13" s="1">
        <v>10.1</v>
      </c>
      <c r="K13" s="7">
        <v>2.8</v>
      </c>
      <c r="L13" s="7"/>
      <c r="M13" s="7"/>
    </row>
    <row r="14" spans="1:13" ht="12.75">
      <c r="A14" s="1">
        <f t="shared" si="0"/>
        <v>11</v>
      </c>
      <c r="B14" s="7"/>
      <c r="C14" s="7"/>
      <c r="D14" s="7">
        <v>4.9</v>
      </c>
      <c r="E14" s="7"/>
      <c r="F14" s="7">
        <v>3.6</v>
      </c>
      <c r="G14" s="7"/>
      <c r="H14" s="7"/>
      <c r="I14" s="7">
        <v>8</v>
      </c>
      <c r="J14" s="7"/>
      <c r="K14" s="7"/>
      <c r="L14" s="7"/>
      <c r="M14" s="7"/>
    </row>
    <row r="15" spans="1:13" ht="12.75">
      <c r="A15" s="1">
        <f t="shared" si="0"/>
        <v>12</v>
      </c>
      <c r="B15" s="7"/>
      <c r="C15" s="7">
        <v>8</v>
      </c>
      <c r="D15" s="7"/>
      <c r="E15" s="7"/>
      <c r="F15" s="7"/>
      <c r="G15" s="7">
        <v>11.5</v>
      </c>
      <c r="H15" s="7">
        <v>13.8</v>
      </c>
      <c r="I15" s="7"/>
      <c r="J15" s="7"/>
      <c r="K15" s="7"/>
      <c r="L15" s="7">
        <v>19</v>
      </c>
      <c r="M15" s="7">
        <v>4.5</v>
      </c>
    </row>
    <row r="16" spans="1:13" ht="12.75">
      <c r="A16" s="1">
        <f t="shared" si="0"/>
        <v>13</v>
      </c>
      <c r="B16" s="7">
        <v>6.3</v>
      </c>
      <c r="C16" s="7"/>
      <c r="D16" s="7"/>
      <c r="E16" s="7">
        <v>7</v>
      </c>
      <c r="F16" s="7"/>
      <c r="G16" s="7"/>
      <c r="H16" s="7"/>
      <c r="I16" s="7"/>
      <c r="J16" s="7">
        <v>4.7</v>
      </c>
      <c r="K16" s="7">
        <v>3.7</v>
      </c>
      <c r="L16" s="7"/>
      <c r="M16" s="7">
        <v>7.6</v>
      </c>
    </row>
    <row r="17" spans="1:13" ht="12.75">
      <c r="A17" s="1">
        <f t="shared" si="0"/>
        <v>14</v>
      </c>
      <c r="B17" s="7"/>
      <c r="C17" s="7"/>
      <c r="D17" s="7">
        <v>6.8</v>
      </c>
      <c r="E17" s="7"/>
      <c r="F17" s="7">
        <v>8.8</v>
      </c>
      <c r="G17" s="7"/>
      <c r="H17" s="7"/>
      <c r="I17" s="7">
        <v>15.2</v>
      </c>
      <c r="J17" s="7"/>
      <c r="K17" s="7"/>
      <c r="L17" s="7"/>
      <c r="M17" s="7"/>
    </row>
    <row r="18" spans="1:13" ht="12.75">
      <c r="A18" s="1">
        <f t="shared" si="0"/>
        <v>15</v>
      </c>
      <c r="B18" s="7"/>
      <c r="C18" s="11">
        <v>10.9</v>
      </c>
      <c r="D18" s="7"/>
      <c r="E18" s="7"/>
      <c r="F18" s="7"/>
      <c r="G18" s="7">
        <v>14</v>
      </c>
      <c r="H18" s="7">
        <v>11.9</v>
      </c>
      <c r="I18" s="7"/>
      <c r="J18" s="7"/>
      <c r="K18" s="7"/>
      <c r="L18" s="7">
        <v>18.1</v>
      </c>
      <c r="M18" s="7"/>
    </row>
    <row r="19" spans="1:13" ht="12.75">
      <c r="A19" s="1">
        <f t="shared" si="0"/>
        <v>16</v>
      </c>
      <c r="B19" s="7">
        <v>5.7</v>
      </c>
      <c r="C19" s="7"/>
      <c r="D19" s="7"/>
      <c r="E19" s="7">
        <v>10.3</v>
      </c>
      <c r="F19" s="7"/>
      <c r="G19" s="7"/>
      <c r="H19" s="3"/>
      <c r="I19" s="7"/>
      <c r="J19" s="7">
        <v>11.2</v>
      </c>
      <c r="K19" s="7">
        <v>4.7</v>
      </c>
      <c r="L19" s="7"/>
      <c r="M19" s="7">
        <v>5.9</v>
      </c>
    </row>
    <row r="20" spans="1:13" ht="12.75">
      <c r="A20" s="1">
        <f t="shared" si="0"/>
        <v>17</v>
      </c>
      <c r="B20" s="7"/>
      <c r="C20" s="7"/>
      <c r="D20" s="7">
        <v>13</v>
      </c>
      <c r="E20" s="7"/>
      <c r="F20" s="7"/>
      <c r="G20" s="7"/>
      <c r="H20" s="3"/>
      <c r="I20" s="7">
        <v>9.9</v>
      </c>
      <c r="J20" s="7"/>
      <c r="K20" s="3"/>
      <c r="L20" s="7"/>
      <c r="M20" s="7"/>
    </row>
    <row r="21" spans="1:13" ht="12.75">
      <c r="A21" s="1">
        <f t="shared" si="0"/>
        <v>18</v>
      </c>
      <c r="B21" s="7"/>
      <c r="C21" s="11">
        <v>8</v>
      </c>
      <c r="D21" s="7">
        <v>11.8</v>
      </c>
      <c r="E21" s="7"/>
      <c r="F21" s="7"/>
      <c r="G21" s="7">
        <v>10.4</v>
      </c>
      <c r="H21" s="7">
        <v>8</v>
      </c>
      <c r="I21" s="7"/>
      <c r="J21" s="7"/>
      <c r="K21" s="3"/>
      <c r="L21" s="7">
        <v>10.8</v>
      </c>
      <c r="M21" s="11" t="s">
        <v>34</v>
      </c>
    </row>
    <row r="22" spans="1:13" ht="12.75">
      <c r="A22" s="1">
        <f t="shared" si="0"/>
        <v>19</v>
      </c>
      <c r="B22" s="7">
        <v>5.3</v>
      </c>
      <c r="C22" s="3"/>
      <c r="D22" s="7"/>
      <c r="E22" s="7">
        <v>6.5</v>
      </c>
      <c r="F22" s="11" t="s">
        <v>24</v>
      </c>
      <c r="G22" s="7"/>
      <c r="H22" s="7"/>
      <c r="I22" s="7"/>
      <c r="J22" s="7">
        <v>7.9</v>
      </c>
      <c r="K22" s="7">
        <v>10.4</v>
      </c>
      <c r="L22" s="7"/>
      <c r="M22" s="7"/>
    </row>
    <row r="23" spans="1:13" ht="12.75">
      <c r="A23" s="1">
        <f t="shared" si="0"/>
        <v>20</v>
      </c>
      <c r="B23" s="7"/>
      <c r="C23" s="3"/>
      <c r="D23" s="7">
        <v>9.1</v>
      </c>
      <c r="E23" s="7"/>
      <c r="F23" s="7"/>
      <c r="G23" s="7"/>
      <c r="H23" s="7"/>
      <c r="I23" s="7">
        <v>4.8</v>
      </c>
      <c r="J23" s="7"/>
      <c r="K23" s="7"/>
      <c r="L23" s="7"/>
      <c r="M23" s="7"/>
    </row>
    <row r="24" spans="1:13" ht="12.75">
      <c r="A24" s="1">
        <f t="shared" si="0"/>
        <v>21</v>
      </c>
      <c r="B24" s="7"/>
      <c r="C24" s="7">
        <v>8.1</v>
      </c>
      <c r="D24" s="3"/>
      <c r="E24" s="7"/>
      <c r="F24" s="7"/>
      <c r="G24" s="7">
        <v>12.7</v>
      </c>
      <c r="H24" s="7">
        <v>12.2</v>
      </c>
      <c r="I24" s="7"/>
      <c r="J24" s="7"/>
      <c r="K24" s="7"/>
      <c r="L24" s="7">
        <v>15.1</v>
      </c>
      <c r="M24" s="7">
        <v>9</v>
      </c>
    </row>
    <row r="25" spans="1:13" ht="12.75">
      <c r="A25" s="1">
        <f t="shared" si="0"/>
        <v>22</v>
      </c>
      <c r="B25" s="7">
        <v>13.7</v>
      </c>
      <c r="C25" s="7"/>
      <c r="D25" s="3"/>
      <c r="E25" s="7">
        <v>12.3</v>
      </c>
      <c r="F25" s="7">
        <v>6.8</v>
      </c>
      <c r="G25" s="3"/>
      <c r="H25" s="7"/>
      <c r="I25" s="7"/>
      <c r="J25" s="7">
        <v>5.9</v>
      </c>
      <c r="K25" s="7">
        <v>4</v>
      </c>
      <c r="L25" s="7"/>
      <c r="M25" s="7"/>
    </row>
    <row r="26" spans="1:13" ht="12.75">
      <c r="A26" s="1">
        <f t="shared" si="0"/>
        <v>23</v>
      </c>
      <c r="B26" s="7"/>
      <c r="C26" s="7"/>
      <c r="D26" s="7">
        <v>10.5</v>
      </c>
      <c r="E26" s="7"/>
      <c r="F26" s="7"/>
      <c r="G26" s="3"/>
      <c r="H26" s="7"/>
      <c r="I26" s="7">
        <v>7</v>
      </c>
      <c r="J26" s="7"/>
      <c r="K26" s="7"/>
      <c r="L26" s="7"/>
      <c r="M26" s="7"/>
    </row>
    <row r="27" spans="1:13" ht="12.75">
      <c r="A27" s="1">
        <f t="shared" si="0"/>
        <v>24</v>
      </c>
      <c r="B27" s="7"/>
      <c r="C27" s="7">
        <v>13.1</v>
      </c>
      <c r="D27" s="7"/>
      <c r="E27" s="11"/>
      <c r="F27" s="7"/>
      <c r="G27" s="7">
        <v>15.2</v>
      </c>
      <c r="H27" s="7">
        <v>13</v>
      </c>
      <c r="I27" s="7"/>
      <c r="J27" s="7"/>
      <c r="K27" s="7"/>
      <c r="L27" s="7">
        <v>9.9</v>
      </c>
      <c r="M27" s="7">
        <v>4</v>
      </c>
    </row>
    <row r="28" spans="1:13" ht="12.75">
      <c r="A28" s="1">
        <f t="shared" si="0"/>
        <v>25</v>
      </c>
      <c r="B28" s="7">
        <v>8.1</v>
      </c>
      <c r="C28" s="7"/>
      <c r="D28" s="7"/>
      <c r="E28" s="7">
        <v>11.3</v>
      </c>
      <c r="F28" s="7">
        <v>12.7</v>
      </c>
      <c r="G28" s="7"/>
      <c r="H28" s="7"/>
      <c r="I28" s="7"/>
      <c r="J28" s="7">
        <v>6.5</v>
      </c>
      <c r="K28" s="7">
        <v>7.2</v>
      </c>
      <c r="L28" s="7"/>
      <c r="M28" s="7"/>
    </row>
    <row r="29" spans="1:13" ht="12.75">
      <c r="A29" s="1">
        <f t="shared" si="0"/>
        <v>26</v>
      </c>
      <c r="B29" s="7"/>
      <c r="C29" s="7"/>
      <c r="D29" s="7">
        <v>6.7</v>
      </c>
      <c r="E29" s="3"/>
      <c r="F29" s="7"/>
      <c r="G29" s="7"/>
      <c r="H29" s="7"/>
      <c r="I29" s="7">
        <v>16.4</v>
      </c>
      <c r="J29" s="3"/>
      <c r="K29" s="7"/>
      <c r="L29" s="7"/>
      <c r="M29" s="7"/>
    </row>
    <row r="30" spans="1:13" ht="12.75">
      <c r="A30" s="1">
        <f t="shared" si="0"/>
        <v>27</v>
      </c>
      <c r="B30" s="7"/>
      <c r="C30" s="11" t="s">
        <v>24</v>
      </c>
      <c r="D30" s="7"/>
      <c r="E30" s="3"/>
      <c r="F30" s="7"/>
      <c r="G30" s="7">
        <v>24.8</v>
      </c>
      <c r="H30" s="7">
        <v>12.2</v>
      </c>
      <c r="I30" s="7"/>
      <c r="J30" s="3"/>
      <c r="K30" s="7"/>
      <c r="L30" s="7">
        <v>9.2</v>
      </c>
      <c r="M30" s="7">
        <v>2.8</v>
      </c>
    </row>
    <row r="31" spans="1:13" ht="12.75">
      <c r="A31" s="1">
        <f t="shared" si="0"/>
        <v>28</v>
      </c>
      <c r="B31" s="7">
        <v>9.1</v>
      </c>
      <c r="C31" s="3"/>
      <c r="D31" s="7"/>
      <c r="E31" s="7">
        <v>6.5</v>
      </c>
      <c r="F31" s="7">
        <v>4.6</v>
      </c>
      <c r="G31" s="7"/>
      <c r="H31" s="7"/>
      <c r="I31" s="7"/>
      <c r="J31" s="11" t="s">
        <v>24</v>
      </c>
      <c r="K31" s="7">
        <v>7.7</v>
      </c>
      <c r="L31" s="7"/>
      <c r="M31" s="7"/>
    </row>
    <row r="32" spans="1:13" ht="12.75">
      <c r="A32" s="1">
        <f t="shared" si="0"/>
        <v>29</v>
      </c>
      <c r="B32" s="7"/>
      <c r="C32" s="3"/>
      <c r="D32" s="7">
        <v>5.4</v>
      </c>
      <c r="E32" s="3"/>
      <c r="F32" s="7"/>
      <c r="G32" s="7"/>
      <c r="H32" s="7"/>
      <c r="I32" s="7">
        <v>16.1</v>
      </c>
      <c r="J32" s="3"/>
      <c r="K32" s="3"/>
      <c r="L32" s="7"/>
      <c r="M32" s="7"/>
    </row>
    <row r="33" spans="1:13" ht="12.75">
      <c r="A33" s="1">
        <f t="shared" si="0"/>
        <v>30</v>
      </c>
      <c r="B33" s="7"/>
      <c r="C33" s="3"/>
      <c r="D33" s="3"/>
      <c r="E33" s="3"/>
      <c r="F33" s="7"/>
      <c r="G33" s="7">
        <v>14.9</v>
      </c>
      <c r="H33" s="7">
        <v>10.6</v>
      </c>
      <c r="I33" s="3"/>
      <c r="J33" s="3"/>
      <c r="K33" s="3"/>
      <c r="L33" s="7">
        <v>6.7</v>
      </c>
      <c r="M33" s="11" t="s">
        <v>24</v>
      </c>
    </row>
    <row r="34" spans="1:13" ht="12.75">
      <c r="A34" s="1">
        <f t="shared" si="0"/>
        <v>31</v>
      </c>
      <c r="B34" s="7">
        <v>7.7</v>
      </c>
      <c r="C34" s="3"/>
      <c r="D34" s="3"/>
      <c r="E34" s="3"/>
      <c r="F34" s="7">
        <v>14.7</v>
      </c>
      <c r="G34" s="3"/>
      <c r="H34" s="3"/>
      <c r="I34" s="3"/>
      <c r="J34" s="3"/>
      <c r="K34" s="11" t="s">
        <v>24</v>
      </c>
      <c r="L34" s="3"/>
      <c r="M34" s="3"/>
    </row>
    <row r="35" spans="1:13" ht="12.75">
      <c r="A35" s="1" t="s">
        <v>2</v>
      </c>
      <c r="B35" s="6">
        <f>MAX(B4:B34)</f>
        <v>13.7</v>
      </c>
      <c r="C35" s="6">
        <f aca="true" t="shared" si="1" ref="C35:M35">MAX(C4:C34)</f>
        <v>13.1</v>
      </c>
      <c r="D35" s="6">
        <f t="shared" si="1"/>
        <v>13</v>
      </c>
      <c r="E35" s="6">
        <f t="shared" si="1"/>
        <v>13.5</v>
      </c>
      <c r="F35" s="6">
        <f t="shared" si="1"/>
        <v>17.2</v>
      </c>
      <c r="G35" s="6">
        <f t="shared" si="1"/>
        <v>24.8</v>
      </c>
      <c r="H35" s="6">
        <f>MAX(H4:H34)</f>
        <v>19.9</v>
      </c>
      <c r="I35" s="6">
        <f>MAX(I4:I34)</f>
        <v>17.2</v>
      </c>
      <c r="J35" s="6">
        <f t="shared" si="1"/>
        <v>23.5</v>
      </c>
      <c r="K35" s="6">
        <f>MAX(K4:K34)</f>
        <v>12.4</v>
      </c>
      <c r="L35" s="6">
        <f t="shared" si="1"/>
        <v>19</v>
      </c>
      <c r="M35" s="6">
        <f t="shared" si="1"/>
        <v>9</v>
      </c>
    </row>
    <row r="36" ht="12.75"/>
    <row r="37" spans="1:14" ht="12.75">
      <c r="A37" s="1" t="s">
        <v>3</v>
      </c>
      <c r="B37" s="1">
        <f>MAX(B4:M34)</f>
        <v>24.8</v>
      </c>
      <c r="D37" s="1" t="s">
        <v>4</v>
      </c>
      <c r="E37" s="6">
        <f>AVERAGE(B4:M34)</f>
        <v>10.114406779661017</v>
      </c>
      <c r="G37" s="1" t="s">
        <v>5</v>
      </c>
      <c r="H37" s="6">
        <f>STDEV(B4:M34)</f>
        <v>4.320835536161031</v>
      </c>
      <c r="J37" s="1" t="s">
        <v>6</v>
      </c>
      <c r="K37" s="1">
        <f>COUNT(B4:M34)</f>
        <v>118</v>
      </c>
      <c r="M37" s="1" t="s">
        <v>18</v>
      </c>
      <c r="N37" s="6">
        <f>K37/122*100</f>
        <v>96.72131147540983</v>
      </c>
    </row>
    <row r="38" ht="12.75"/>
    <row r="39" spans="3:13" ht="12.75">
      <c r="C39" s="1" t="s">
        <v>15</v>
      </c>
      <c r="D39" s="6">
        <f>COUNT(B4:D34)/30*100</f>
        <v>103.33333333333334</v>
      </c>
      <c r="F39" s="1" t="s">
        <v>17</v>
      </c>
      <c r="G39" s="6">
        <f>COUNT(E4:G34)/30*100</f>
        <v>96.66666666666667</v>
      </c>
      <c r="I39" s="1" t="s">
        <v>16</v>
      </c>
      <c r="J39" s="6">
        <f>COUNT(H4:J34)/31*100</f>
        <v>93.54838709677419</v>
      </c>
      <c r="L39" s="1" t="s">
        <v>19</v>
      </c>
      <c r="M39" s="6">
        <f>COUNT(K4:M34)/31*100</f>
        <v>93.54838709677419</v>
      </c>
    </row>
    <row r="40" ht="12.75"/>
    <row r="41" spans="1:3" ht="12.75">
      <c r="A41" s="1" t="s">
        <v>22</v>
      </c>
      <c r="C41" s="8">
        <f>PERCENTILE(B4:M34,0.98)</f>
        <v>19.593999999999998</v>
      </c>
    </row>
    <row r="42" spans="1:13" ht="12.75">
      <c r="A42" s="1" t="s">
        <v>21</v>
      </c>
      <c r="B42" s="7">
        <f>COUNT(B4:B34)/11*100</f>
        <v>90.9090909090909</v>
      </c>
      <c r="C42" s="7">
        <f>COUNT(C4:C34)/9*100</f>
        <v>88.88888888888889</v>
      </c>
      <c r="D42" s="7">
        <f>COUNT(D4:D34)/11*100</f>
        <v>118.18181818181819</v>
      </c>
      <c r="E42" s="7">
        <f>COUNT(E4:E34)/10*100</f>
        <v>100</v>
      </c>
      <c r="F42" s="7">
        <f>COUNT(F4:F34)/10*100</f>
        <v>90</v>
      </c>
      <c r="G42" s="7">
        <f>COUNT(G4:G34)/10*100</f>
        <v>100</v>
      </c>
      <c r="H42" s="7">
        <f>COUNT(H4:H34)/11*100</f>
        <v>90.9090909090909</v>
      </c>
      <c r="I42" s="7">
        <f>COUNT(I4:I34)/10*100</f>
        <v>100</v>
      </c>
      <c r="J42" s="7">
        <f>COUNT(J4:J34)/10*100</f>
        <v>90</v>
      </c>
      <c r="K42" s="7">
        <f>COUNT(K4:K34)/10*100</f>
        <v>100</v>
      </c>
      <c r="L42" s="7">
        <f>COUNT(L4:L34)/10*100</f>
        <v>100</v>
      </c>
      <c r="M42" s="7">
        <f>COUNT(M4:M34)/11*100</f>
        <v>81.81818181818183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M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F21" sqref="F21"/>
    </sheetView>
  </sheetViews>
  <sheetFormatPr defaultColWidth="9.140625" defaultRowHeight="12.75"/>
  <cols>
    <col min="1" max="1" width="11.7109375" style="1" customWidth="1"/>
    <col min="2" max="11" width="9.140625" style="1" customWidth="1"/>
    <col min="12" max="12" width="10.00390625" style="1" customWidth="1"/>
    <col min="13" max="13" width="8.7109375" style="1" customWidth="1"/>
    <col min="14" max="16384" width="9.140625" style="1" customWidth="1"/>
  </cols>
  <sheetData>
    <row r="1" ht="12.75">
      <c r="E1" s="1" t="s">
        <v>33</v>
      </c>
    </row>
    <row r="2" ht="12.75">
      <c r="D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11" t="s">
        <v>24</v>
      </c>
      <c r="C4" s="3"/>
      <c r="D4" s="3"/>
      <c r="E4" s="3"/>
      <c r="F4" s="7">
        <v>11.3</v>
      </c>
      <c r="G4" s="3"/>
      <c r="H4" s="3"/>
      <c r="I4" s="3"/>
      <c r="J4" s="3"/>
      <c r="K4" s="3"/>
      <c r="L4" s="3"/>
      <c r="M4" s="9"/>
    </row>
    <row r="5" spans="1:12" ht="12.75">
      <c r="A5" s="1">
        <f aca="true" t="shared" si="0" ref="A5:A34">+A4+1</f>
        <v>2</v>
      </c>
      <c r="B5" s="7"/>
      <c r="C5" s="3"/>
      <c r="D5" s="7">
        <v>7</v>
      </c>
      <c r="E5" s="3"/>
      <c r="F5" s="3"/>
      <c r="G5" s="3"/>
      <c r="H5" s="3"/>
      <c r="I5" s="3"/>
      <c r="J5" s="3"/>
      <c r="K5" s="3"/>
      <c r="L5" s="7"/>
    </row>
    <row r="6" spans="1:13" ht="12.75">
      <c r="A6" s="1">
        <f t="shared" si="0"/>
        <v>3</v>
      </c>
      <c r="B6" s="7"/>
      <c r="C6" s="3"/>
      <c r="D6" s="3"/>
      <c r="E6" s="3"/>
      <c r="F6" s="3"/>
      <c r="G6" s="3"/>
      <c r="H6" s="3"/>
      <c r="I6" s="3"/>
      <c r="J6" s="3"/>
      <c r="K6" s="3"/>
      <c r="L6" s="7"/>
      <c r="M6" s="1">
        <v>8.7</v>
      </c>
    </row>
    <row r="7" spans="1:12" ht="12.75">
      <c r="A7" s="1">
        <f t="shared" si="0"/>
        <v>4</v>
      </c>
      <c r="B7" s="7"/>
      <c r="C7" s="3"/>
      <c r="D7" s="3"/>
      <c r="E7" s="3"/>
      <c r="F7" s="3"/>
      <c r="G7" s="3"/>
      <c r="H7" s="3"/>
      <c r="I7" s="5"/>
      <c r="J7" s="3"/>
      <c r="K7" s="7">
        <v>2.8</v>
      </c>
      <c r="L7" s="7"/>
    </row>
    <row r="8" spans="1:12" ht="12.75">
      <c r="A8" s="1">
        <f t="shared" si="0"/>
        <v>5</v>
      </c>
      <c r="B8" s="7"/>
      <c r="C8" s="3"/>
      <c r="D8" s="3"/>
      <c r="E8" s="3"/>
      <c r="F8" s="3"/>
      <c r="G8" s="3"/>
      <c r="H8" s="3"/>
      <c r="I8" s="7">
        <v>11.5</v>
      </c>
      <c r="J8" s="3"/>
      <c r="K8" s="3"/>
      <c r="L8" s="7"/>
    </row>
    <row r="9" spans="1:12" ht="12.75">
      <c r="A9" s="1">
        <f t="shared" si="0"/>
        <v>6</v>
      </c>
      <c r="B9" s="7"/>
      <c r="C9" s="7">
        <v>8.4</v>
      </c>
      <c r="D9" s="3"/>
      <c r="E9" s="3"/>
      <c r="F9" s="3"/>
      <c r="G9" s="7">
        <v>14.4</v>
      </c>
      <c r="H9" s="3"/>
      <c r="I9" s="7"/>
      <c r="J9" s="3"/>
      <c r="K9" s="3"/>
      <c r="L9" s="7"/>
    </row>
    <row r="10" spans="1:12" ht="12.75">
      <c r="A10" s="1">
        <f t="shared" si="0"/>
        <v>7</v>
      </c>
      <c r="B10" s="7"/>
      <c r="C10" s="7"/>
      <c r="D10" s="3"/>
      <c r="E10" s="7">
        <v>7.9</v>
      </c>
      <c r="F10" s="3"/>
      <c r="G10" s="3"/>
      <c r="H10" s="3"/>
      <c r="I10" s="7"/>
      <c r="J10" s="3"/>
      <c r="K10" s="3"/>
      <c r="L10" s="7"/>
    </row>
    <row r="11" spans="1:12" ht="12.75">
      <c r="A11" s="1">
        <f t="shared" si="0"/>
        <v>8</v>
      </c>
      <c r="B11" s="7"/>
      <c r="C11" s="7"/>
      <c r="D11" s="3"/>
      <c r="E11" s="3"/>
      <c r="F11" s="3"/>
      <c r="G11" s="3"/>
      <c r="H11" s="3"/>
      <c r="I11" s="7"/>
      <c r="J11" s="3"/>
      <c r="K11" s="3"/>
      <c r="L11" s="7"/>
    </row>
    <row r="12" spans="1:12" ht="12.75">
      <c r="A12" s="1">
        <f t="shared" si="0"/>
        <v>9</v>
      </c>
      <c r="B12" s="7"/>
      <c r="C12" s="7">
        <v>7</v>
      </c>
      <c r="D12" s="3"/>
      <c r="E12" s="3"/>
      <c r="F12" s="3"/>
      <c r="G12" s="3"/>
      <c r="H12" s="3"/>
      <c r="I12" s="7"/>
      <c r="J12" s="3"/>
      <c r="K12" s="3"/>
      <c r="L12" s="7">
        <v>13.9</v>
      </c>
    </row>
    <row r="13" spans="1:12" ht="12.75">
      <c r="A13" s="1">
        <f t="shared" si="0"/>
        <v>10</v>
      </c>
      <c r="B13" s="7"/>
      <c r="C13" s="7"/>
      <c r="D13" s="3"/>
      <c r="E13" s="3"/>
      <c r="F13" s="3"/>
      <c r="G13" s="3"/>
      <c r="H13" s="3"/>
      <c r="I13" s="7"/>
      <c r="J13" s="7">
        <v>10</v>
      </c>
      <c r="K13" s="3"/>
      <c r="L13" s="7"/>
    </row>
    <row r="14" spans="1:12" ht="12.75">
      <c r="A14" s="1">
        <f t="shared" si="0"/>
        <v>11</v>
      </c>
      <c r="B14" s="7"/>
      <c r="C14" s="7"/>
      <c r="D14" s="3"/>
      <c r="E14" s="3"/>
      <c r="F14" s="3"/>
      <c r="G14" s="3"/>
      <c r="H14" s="3"/>
      <c r="I14" s="7"/>
      <c r="J14" s="3"/>
      <c r="K14" s="3"/>
      <c r="L14" s="7"/>
    </row>
    <row r="15" spans="1:12" ht="12.75">
      <c r="A15" s="1">
        <f t="shared" si="0"/>
        <v>12</v>
      </c>
      <c r="B15" s="7"/>
      <c r="C15" s="7">
        <v>7.7</v>
      </c>
      <c r="D15" s="3"/>
      <c r="E15" s="3"/>
      <c r="F15" s="3"/>
      <c r="G15" s="3"/>
      <c r="H15" s="7">
        <v>13.7</v>
      </c>
      <c r="I15" s="7"/>
      <c r="J15" s="3"/>
      <c r="K15" s="3"/>
      <c r="L15" s="7"/>
    </row>
    <row r="16" spans="1:12" ht="12.75">
      <c r="A16" s="1">
        <f t="shared" si="0"/>
        <v>13</v>
      </c>
      <c r="B16" s="11" t="s">
        <v>24</v>
      </c>
      <c r="C16" s="7"/>
      <c r="D16" s="3"/>
      <c r="E16" s="3"/>
      <c r="F16" s="11" t="s">
        <v>24</v>
      </c>
      <c r="G16" s="3"/>
      <c r="H16" s="3"/>
      <c r="I16" s="7"/>
      <c r="J16" s="3"/>
      <c r="K16" s="3"/>
      <c r="L16" s="7"/>
    </row>
    <row r="17" spans="1:12" ht="12.75">
      <c r="A17" s="1">
        <f t="shared" si="0"/>
        <v>14</v>
      </c>
      <c r="B17" s="7"/>
      <c r="D17" s="7">
        <v>6.1</v>
      </c>
      <c r="E17" s="3"/>
      <c r="F17" s="3"/>
      <c r="G17" s="3"/>
      <c r="H17" s="3"/>
      <c r="I17" s="7"/>
      <c r="J17" s="3"/>
      <c r="K17" s="3"/>
      <c r="L17" s="7"/>
    </row>
    <row r="18" spans="1:13" ht="12.75">
      <c r="A18" s="1">
        <f t="shared" si="0"/>
        <v>15</v>
      </c>
      <c r="B18" s="7"/>
      <c r="C18" s="7">
        <v>10.6</v>
      </c>
      <c r="D18" s="3"/>
      <c r="E18" s="3"/>
      <c r="F18" s="3"/>
      <c r="G18" s="3"/>
      <c r="H18" s="3"/>
      <c r="I18" s="11"/>
      <c r="J18" s="3"/>
      <c r="K18" s="3"/>
      <c r="L18" s="7"/>
      <c r="M18" s="1">
        <v>0.2</v>
      </c>
    </row>
    <row r="19" spans="1:12" ht="12.75">
      <c r="A19" s="1">
        <f t="shared" si="0"/>
        <v>16</v>
      </c>
      <c r="B19" s="7"/>
      <c r="C19" s="7"/>
      <c r="D19" s="3"/>
      <c r="E19" s="3"/>
      <c r="F19" s="3"/>
      <c r="G19" s="3"/>
      <c r="H19" s="3"/>
      <c r="I19" s="7"/>
      <c r="J19" s="3"/>
      <c r="K19" s="7">
        <v>5.2</v>
      </c>
      <c r="L19" s="7"/>
    </row>
    <row r="20" spans="1:12" ht="12.75">
      <c r="A20" s="1">
        <f t="shared" si="0"/>
        <v>17</v>
      </c>
      <c r="B20" s="7"/>
      <c r="C20" s="7"/>
      <c r="D20" s="3"/>
      <c r="E20" s="3"/>
      <c r="F20" s="3"/>
      <c r="G20" s="3"/>
      <c r="H20" s="3"/>
      <c r="I20" s="7">
        <v>8.7</v>
      </c>
      <c r="J20" s="3"/>
      <c r="K20" s="3"/>
      <c r="L20" s="7"/>
    </row>
    <row r="21" spans="1:12" ht="12.75">
      <c r="A21" s="1">
        <f t="shared" si="0"/>
        <v>18</v>
      </c>
      <c r="B21" s="7"/>
      <c r="C21" s="7">
        <v>7.9</v>
      </c>
      <c r="D21" s="3"/>
      <c r="E21" s="3"/>
      <c r="F21" s="3"/>
      <c r="G21" s="7">
        <v>12</v>
      </c>
      <c r="H21" s="3"/>
      <c r="I21" s="7"/>
      <c r="J21" s="3"/>
      <c r="K21" s="3"/>
      <c r="L21" s="7"/>
    </row>
    <row r="22" spans="1:12" ht="12.75">
      <c r="A22" s="1">
        <f t="shared" si="0"/>
        <v>19</v>
      </c>
      <c r="B22" s="7"/>
      <c r="C22" s="3"/>
      <c r="D22" s="3"/>
      <c r="E22" s="7">
        <v>6.4</v>
      </c>
      <c r="F22" s="3"/>
      <c r="G22" s="7"/>
      <c r="H22" s="3"/>
      <c r="I22" s="3"/>
      <c r="J22" s="3"/>
      <c r="K22" s="3"/>
      <c r="L22" s="7"/>
    </row>
    <row r="23" spans="1:12" ht="12.75">
      <c r="A23" s="1">
        <f t="shared" si="0"/>
        <v>20</v>
      </c>
      <c r="B23" s="7"/>
      <c r="C23" s="3"/>
      <c r="D23" s="3"/>
      <c r="E23" s="3"/>
      <c r="F23" s="3"/>
      <c r="G23" s="7"/>
      <c r="H23" s="3"/>
      <c r="I23" s="3"/>
      <c r="J23" s="3"/>
      <c r="K23" s="3"/>
      <c r="L23" s="7"/>
    </row>
    <row r="24" spans="1:12" ht="12.75">
      <c r="A24" s="1">
        <f t="shared" si="0"/>
        <v>21</v>
      </c>
      <c r="B24" s="7"/>
      <c r="C24" s="3"/>
      <c r="D24" s="3"/>
      <c r="E24" s="3"/>
      <c r="F24" s="3"/>
      <c r="G24" s="7"/>
      <c r="H24" s="3"/>
      <c r="I24" s="3"/>
      <c r="J24" s="3"/>
      <c r="K24" s="3"/>
      <c r="L24" s="7">
        <v>15.2</v>
      </c>
    </row>
    <row r="25" spans="1:12" ht="12.75">
      <c r="A25" s="1">
        <f t="shared" si="0"/>
        <v>22</v>
      </c>
      <c r="B25" s="7"/>
      <c r="C25" s="3"/>
      <c r="D25" s="3"/>
      <c r="E25" s="3"/>
      <c r="F25" s="3"/>
      <c r="G25" s="7"/>
      <c r="H25" s="3"/>
      <c r="I25" s="3"/>
      <c r="J25" s="7">
        <v>5.8</v>
      </c>
      <c r="K25" s="3"/>
      <c r="L25" s="7"/>
    </row>
    <row r="26" spans="1:12" ht="12.75">
      <c r="A26" s="1">
        <f t="shared" si="0"/>
        <v>23</v>
      </c>
      <c r="B26" s="7"/>
      <c r="C26" s="3"/>
      <c r="D26" s="3"/>
      <c r="E26" s="3"/>
      <c r="F26" s="3"/>
      <c r="G26" s="7"/>
      <c r="H26" s="3"/>
      <c r="I26" s="3"/>
      <c r="J26" s="3"/>
      <c r="K26" s="3"/>
      <c r="L26" s="7"/>
    </row>
    <row r="27" spans="1:12" ht="12.75">
      <c r="A27" s="1">
        <f t="shared" si="0"/>
        <v>24</v>
      </c>
      <c r="B27" s="7"/>
      <c r="C27" s="3"/>
      <c r="D27" s="3"/>
      <c r="E27" s="3"/>
      <c r="F27" s="3"/>
      <c r="G27" s="7"/>
      <c r="H27" s="7">
        <v>13.1</v>
      </c>
      <c r="I27" s="3"/>
      <c r="J27" s="3"/>
      <c r="K27" s="3"/>
      <c r="L27" s="7"/>
    </row>
    <row r="28" spans="1:12" ht="12.75">
      <c r="A28" s="1">
        <f t="shared" si="0"/>
        <v>25</v>
      </c>
      <c r="B28" s="7">
        <v>8.7</v>
      </c>
      <c r="C28" s="3"/>
      <c r="D28" s="3"/>
      <c r="E28" s="3"/>
      <c r="F28" s="7">
        <v>11.7</v>
      </c>
      <c r="G28" s="7"/>
      <c r="H28" s="3"/>
      <c r="I28" s="3"/>
      <c r="J28" s="3"/>
      <c r="K28" s="3"/>
      <c r="L28" s="7"/>
    </row>
    <row r="29" spans="1:12" ht="12.75">
      <c r="A29" s="1">
        <f t="shared" si="0"/>
        <v>26</v>
      </c>
      <c r="B29" s="3"/>
      <c r="C29" s="3"/>
      <c r="D29" s="7">
        <v>6.6</v>
      </c>
      <c r="E29" s="3"/>
      <c r="F29" s="7"/>
      <c r="G29" s="7"/>
      <c r="H29" s="3"/>
      <c r="I29" s="3"/>
      <c r="J29" s="3"/>
      <c r="K29" s="3"/>
      <c r="L29" s="7"/>
    </row>
    <row r="30" spans="1:13" ht="12.75">
      <c r="A30" s="1">
        <f t="shared" si="0"/>
        <v>27</v>
      </c>
      <c r="B30" s="3"/>
      <c r="C30" s="3"/>
      <c r="D30" s="3"/>
      <c r="E30" s="3"/>
      <c r="F30" s="7"/>
      <c r="G30" s="7"/>
      <c r="H30" s="3"/>
      <c r="I30" s="3"/>
      <c r="J30" s="3"/>
      <c r="K30" s="3"/>
      <c r="L30" s="7"/>
      <c r="M30" s="1">
        <v>4.7</v>
      </c>
    </row>
    <row r="31" spans="1:12" ht="12.75">
      <c r="A31" s="1">
        <f t="shared" si="0"/>
        <v>28</v>
      </c>
      <c r="B31" s="3"/>
      <c r="C31" s="3"/>
      <c r="D31" s="3"/>
      <c r="E31" s="3"/>
      <c r="F31" s="7">
        <v>4.6</v>
      </c>
      <c r="G31" s="7"/>
      <c r="H31" s="3"/>
      <c r="I31" s="3"/>
      <c r="J31" s="3"/>
      <c r="K31" s="7">
        <v>7.6</v>
      </c>
      <c r="L31" s="7"/>
    </row>
    <row r="32" spans="1:12" ht="12.75">
      <c r="A32" s="1">
        <f t="shared" si="0"/>
        <v>29</v>
      </c>
      <c r="B32" s="3"/>
      <c r="C32" s="3"/>
      <c r="D32" s="3"/>
      <c r="E32" s="3"/>
      <c r="F32" s="3"/>
      <c r="G32" s="7"/>
      <c r="H32" s="3"/>
      <c r="I32" s="7">
        <v>15.4</v>
      </c>
      <c r="J32" s="3"/>
      <c r="K32" s="3"/>
      <c r="L32" s="7"/>
    </row>
    <row r="33" spans="1:13" ht="12.75">
      <c r="A33" s="1">
        <f t="shared" si="0"/>
        <v>30</v>
      </c>
      <c r="B33" s="3"/>
      <c r="C33" s="3"/>
      <c r="D33" s="3"/>
      <c r="E33" s="3"/>
      <c r="F33" s="3"/>
      <c r="G33" s="7">
        <v>16.7</v>
      </c>
      <c r="H33" s="3"/>
      <c r="I33" s="3"/>
      <c r="J33" s="3"/>
      <c r="K33" s="3"/>
      <c r="L33" s="3"/>
      <c r="M33" s="9"/>
    </row>
    <row r="34" spans="1:13" ht="12.75">
      <c r="A34" s="1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9"/>
    </row>
    <row r="35" spans="1:12" ht="12.75">
      <c r="A35" s="1" t="s">
        <v>2</v>
      </c>
      <c r="B35" s="6">
        <f aca="true" t="shared" si="1" ref="B35:L35">MAX(B4:B34)</f>
        <v>8.7</v>
      </c>
      <c r="C35" s="6">
        <f t="shared" si="1"/>
        <v>10.6</v>
      </c>
      <c r="D35" s="6">
        <f t="shared" si="1"/>
        <v>7</v>
      </c>
      <c r="E35" s="6">
        <f t="shared" si="1"/>
        <v>7.9</v>
      </c>
      <c r="F35" s="6">
        <f t="shared" si="1"/>
        <v>11.7</v>
      </c>
      <c r="G35" s="6">
        <f>MAX(G4:G34)</f>
        <v>16.7</v>
      </c>
      <c r="H35" s="6">
        <f>MAX(H4:H34)</f>
        <v>13.7</v>
      </c>
      <c r="I35" s="6">
        <f t="shared" si="1"/>
        <v>15.4</v>
      </c>
      <c r="J35" s="6">
        <f>MAX(J4:J34)</f>
        <v>10</v>
      </c>
      <c r="K35" s="6">
        <f t="shared" si="1"/>
        <v>7.6</v>
      </c>
      <c r="L35" s="6">
        <f t="shared" si="1"/>
        <v>15.2</v>
      </c>
    </row>
    <row r="36" ht="12.75"/>
    <row r="37" spans="1:13" ht="12.75">
      <c r="A37" s="1" t="s">
        <v>3</v>
      </c>
      <c r="C37" s="1" t="s">
        <v>4</v>
      </c>
      <c r="D37" s="6">
        <f>AVERAGE(B4:L34)</f>
        <v>9.582758620689653</v>
      </c>
      <c r="F37" s="1" t="s">
        <v>5</v>
      </c>
      <c r="G37" s="6">
        <f>STDEV(B4:L34)</f>
        <v>3.636724287981984</v>
      </c>
      <c r="I37" s="1" t="s">
        <v>6</v>
      </c>
      <c r="J37" s="1">
        <f>COUNT(B4:L34)</f>
        <v>29</v>
      </c>
      <c r="L37" s="1" t="s">
        <v>18</v>
      </c>
      <c r="M37" s="6">
        <f>J37/122*100</f>
        <v>23.770491803278688</v>
      </c>
    </row>
    <row r="38" ht="12.75"/>
    <row r="39" spans="2:12" ht="12.75">
      <c r="B39" s="1" t="s">
        <v>15</v>
      </c>
      <c r="C39" s="6">
        <f>COUNT(B4:C34)/30*100</f>
        <v>20</v>
      </c>
      <c r="E39" s="1" t="s">
        <v>17</v>
      </c>
      <c r="F39" s="6">
        <f>COUNT(D4:F34)/30*100</f>
        <v>26.666666666666668</v>
      </c>
      <c r="H39" s="1" t="s">
        <v>16</v>
      </c>
      <c r="I39" s="6">
        <f>COUNT(G4:I34)/31*100</f>
        <v>25.806451612903224</v>
      </c>
      <c r="K39" s="1" t="s">
        <v>19</v>
      </c>
      <c r="L39" s="6">
        <f>COUNT(J4:L34)/31*100</f>
        <v>22.58064516129032</v>
      </c>
    </row>
    <row r="40" ht="12.75"/>
    <row r="41" spans="1:2" ht="12.75">
      <c r="A41" s="1" t="s">
        <v>22</v>
      </c>
      <c r="B41" s="8">
        <f>PERCENTILE(B4:L34,0.98)</f>
        <v>15.971999999999998</v>
      </c>
    </row>
    <row r="42" spans="1:12" ht="12.75">
      <c r="A42" s="1" t="s">
        <v>21</v>
      </c>
      <c r="B42" s="7">
        <f>COUNT(B4:B34)/9*100</f>
        <v>11.11111111111111</v>
      </c>
      <c r="C42" s="7">
        <f>COUNT(C4:C34)/11*100</f>
        <v>45.45454545454545</v>
      </c>
      <c r="D42" s="7">
        <f>COUNT(D4:D34)/10*100</f>
        <v>30</v>
      </c>
      <c r="E42" s="7">
        <f>COUNT(E4:E34)/10*100</f>
        <v>20</v>
      </c>
      <c r="F42" s="7">
        <f>COUNT(F4:F34)/10*100</f>
        <v>30</v>
      </c>
      <c r="G42" s="7">
        <f>COUNT(G4:G34)/11*100</f>
        <v>27.27272727272727</v>
      </c>
      <c r="H42" s="7">
        <f>COUNT(H4:H34)/10*100</f>
        <v>20</v>
      </c>
      <c r="I42" s="7">
        <f>COUNT(I4:I34)/10*100</f>
        <v>30</v>
      </c>
      <c r="J42" s="7">
        <f>COUNT(J4:J34)/10*100</f>
        <v>20</v>
      </c>
      <c r="K42" s="7">
        <f>COUNT(K4:K34)/10*100</f>
        <v>30</v>
      </c>
      <c r="L42" s="7">
        <f>COUNT(L4:L34)/11*100</f>
        <v>18.181818181818183</v>
      </c>
    </row>
  </sheetData>
  <sheetProtection/>
  <printOptions/>
  <pageMargins left="0.5" right="0.5" top="0.5" bottom="0.5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F13" sqref="F13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7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12.9</v>
      </c>
      <c r="C4" s="3"/>
      <c r="D4" s="3"/>
      <c r="E4" s="7">
        <v>6.5</v>
      </c>
      <c r="F4" s="7">
        <v>7.8</v>
      </c>
      <c r="G4" s="3"/>
      <c r="H4" s="3"/>
      <c r="I4" s="3"/>
      <c r="J4" s="3"/>
      <c r="K4" s="3"/>
      <c r="L4" s="3"/>
      <c r="M4" s="3"/>
    </row>
    <row r="5" spans="1:13" ht="12.75">
      <c r="A5" s="1">
        <f aca="true" t="shared" si="0" ref="A5:A34">+A4+1</f>
        <v>2</v>
      </c>
      <c r="B5" s="7"/>
      <c r="C5" s="3"/>
      <c r="D5" s="7">
        <v>6</v>
      </c>
      <c r="E5" s="7"/>
      <c r="F5" s="7"/>
      <c r="G5" s="3"/>
      <c r="H5" s="7">
        <v>17.9</v>
      </c>
      <c r="I5" s="3"/>
      <c r="J5" s="3"/>
      <c r="K5" s="3"/>
      <c r="L5" s="3"/>
      <c r="M5" s="7"/>
    </row>
    <row r="6" spans="1:13" ht="12.75">
      <c r="A6" s="1">
        <f t="shared" si="0"/>
        <v>3</v>
      </c>
      <c r="B6" s="7"/>
      <c r="C6" s="3"/>
      <c r="D6" s="7"/>
      <c r="E6" s="7"/>
      <c r="F6" s="7"/>
      <c r="G6" s="3"/>
      <c r="H6" s="7"/>
      <c r="I6" s="3"/>
      <c r="J6" s="7">
        <v>12.9</v>
      </c>
      <c r="K6" s="3"/>
      <c r="L6" s="7">
        <v>6.5</v>
      </c>
      <c r="M6" s="7"/>
    </row>
    <row r="7" spans="1:13" ht="12.75">
      <c r="A7" s="1">
        <f t="shared" si="0"/>
        <v>4</v>
      </c>
      <c r="B7" s="7"/>
      <c r="C7" s="3"/>
      <c r="D7" s="7"/>
      <c r="E7" s="7"/>
      <c r="F7" s="7"/>
      <c r="G7" s="3"/>
      <c r="H7" s="7"/>
      <c r="I7" s="3"/>
      <c r="J7" s="7">
        <v>12</v>
      </c>
      <c r="K7" s="3"/>
      <c r="L7" s="3"/>
      <c r="M7" s="7">
        <v>7.1</v>
      </c>
    </row>
    <row r="8" spans="1:13" ht="12.75">
      <c r="A8" s="1">
        <f t="shared" si="0"/>
        <v>5</v>
      </c>
      <c r="B8" s="7"/>
      <c r="C8" s="3"/>
      <c r="D8" s="7"/>
      <c r="E8" s="7"/>
      <c r="F8" s="7"/>
      <c r="G8" s="3"/>
      <c r="H8" s="7"/>
      <c r="I8" s="7">
        <v>12.4</v>
      </c>
      <c r="J8" s="3"/>
      <c r="K8" s="3"/>
      <c r="L8" s="3"/>
      <c r="M8" s="7"/>
    </row>
    <row r="9" spans="1:13" ht="12.75">
      <c r="A9" s="1">
        <f t="shared" si="0"/>
        <v>6</v>
      </c>
      <c r="B9" s="7"/>
      <c r="C9" s="7">
        <v>10.7</v>
      </c>
      <c r="D9" s="7"/>
      <c r="E9" s="7"/>
      <c r="F9" s="7"/>
      <c r="G9" s="7">
        <v>13.9</v>
      </c>
      <c r="H9" s="7">
        <v>8.6</v>
      </c>
      <c r="I9" s="7"/>
      <c r="J9" s="3"/>
      <c r="K9" s="3"/>
      <c r="L9" s="3"/>
      <c r="M9" s="7"/>
    </row>
    <row r="10" spans="1:13" ht="12.75">
      <c r="A10" s="1">
        <f t="shared" si="0"/>
        <v>7</v>
      </c>
      <c r="B10" s="7">
        <v>5</v>
      </c>
      <c r="C10" s="7"/>
      <c r="D10" s="7"/>
      <c r="E10" s="7">
        <v>7.1</v>
      </c>
      <c r="F10" s="7">
        <v>13.4</v>
      </c>
      <c r="G10" s="3"/>
      <c r="H10" s="3"/>
      <c r="I10" s="7"/>
      <c r="J10" s="7"/>
      <c r="K10" s="7">
        <v>6.4</v>
      </c>
      <c r="L10" s="3"/>
      <c r="M10" s="7"/>
    </row>
    <row r="11" spans="1:13" ht="12.75">
      <c r="A11" s="1">
        <f t="shared" si="0"/>
        <v>8</v>
      </c>
      <c r="B11" s="7"/>
      <c r="C11" s="7"/>
      <c r="D11" s="7">
        <v>8.9</v>
      </c>
      <c r="E11" s="7"/>
      <c r="F11" s="3"/>
      <c r="G11" s="3"/>
      <c r="H11" s="3"/>
      <c r="I11" s="7"/>
      <c r="J11" s="7"/>
      <c r="K11" s="7"/>
      <c r="L11" s="3"/>
      <c r="M11" s="7"/>
    </row>
    <row r="12" spans="1:13" ht="12.75">
      <c r="A12" s="1">
        <f t="shared" si="0"/>
        <v>9</v>
      </c>
      <c r="B12" s="7"/>
      <c r="C12" s="7"/>
      <c r="D12" s="3"/>
      <c r="E12" s="7"/>
      <c r="F12" s="3"/>
      <c r="G12" s="3"/>
      <c r="H12" s="3"/>
      <c r="I12" s="7"/>
      <c r="J12" s="7"/>
      <c r="K12" s="7"/>
      <c r="L12" s="7">
        <v>6.3</v>
      </c>
      <c r="M12" s="7"/>
    </row>
    <row r="13" spans="1:13" ht="12.75">
      <c r="A13" s="1">
        <f t="shared" si="0"/>
        <v>10</v>
      </c>
      <c r="B13" s="7"/>
      <c r="C13" s="7"/>
      <c r="D13" s="3"/>
      <c r="E13" s="7"/>
      <c r="F13" s="3"/>
      <c r="G13" s="3"/>
      <c r="H13" s="3"/>
      <c r="I13" s="7"/>
      <c r="J13" s="7">
        <v>8.8</v>
      </c>
      <c r="K13" s="7">
        <v>1.9</v>
      </c>
      <c r="L13" s="7"/>
      <c r="M13" s="7">
        <v>6.8</v>
      </c>
    </row>
    <row r="14" spans="1:13" ht="12.75">
      <c r="A14" s="1">
        <f t="shared" si="0"/>
        <v>11</v>
      </c>
      <c r="B14" s="7"/>
      <c r="C14" s="7"/>
      <c r="D14" s="3"/>
      <c r="E14" s="7"/>
      <c r="F14" s="3"/>
      <c r="G14" s="3"/>
      <c r="H14" s="3"/>
      <c r="I14" s="7">
        <v>10.2</v>
      </c>
      <c r="J14" s="3"/>
      <c r="K14" s="3"/>
      <c r="L14" s="7"/>
      <c r="M14" s="7"/>
    </row>
    <row r="15" spans="1:13" ht="12.75">
      <c r="A15" s="1">
        <f t="shared" si="0"/>
        <v>12</v>
      </c>
      <c r="B15" s="7"/>
      <c r="C15" s="7">
        <v>7.3</v>
      </c>
      <c r="D15" s="3"/>
      <c r="E15" s="7"/>
      <c r="F15" s="3"/>
      <c r="G15" s="11" t="s">
        <v>24</v>
      </c>
      <c r="H15" s="3"/>
      <c r="I15" s="7"/>
      <c r="J15" s="3"/>
      <c r="K15" s="3"/>
      <c r="L15" s="7"/>
      <c r="M15" s="7"/>
    </row>
    <row r="16" spans="1:13" ht="12.75">
      <c r="A16" s="1">
        <f t="shared" si="0"/>
        <v>13</v>
      </c>
      <c r="B16" s="7">
        <v>8.2</v>
      </c>
      <c r="C16" s="7"/>
      <c r="D16" s="3"/>
      <c r="E16" s="7">
        <v>9</v>
      </c>
      <c r="F16" s="7">
        <v>9.3</v>
      </c>
      <c r="G16" s="7"/>
      <c r="H16" s="3"/>
      <c r="I16" s="7"/>
      <c r="J16" s="3"/>
      <c r="K16" s="3"/>
      <c r="L16" s="7"/>
      <c r="M16" s="7"/>
    </row>
    <row r="17" spans="1:13" ht="12.75">
      <c r="A17" s="1">
        <f t="shared" si="0"/>
        <v>14</v>
      </c>
      <c r="B17" s="7"/>
      <c r="C17" s="7"/>
      <c r="D17" s="7">
        <v>4.3</v>
      </c>
      <c r="E17" s="7"/>
      <c r="F17" s="7"/>
      <c r="G17" s="7"/>
      <c r="H17" s="7">
        <v>14</v>
      </c>
      <c r="I17" s="7"/>
      <c r="J17" s="3"/>
      <c r="K17" s="3"/>
      <c r="L17" s="7"/>
      <c r="M17" s="7"/>
    </row>
    <row r="18" spans="1:13" ht="12.75">
      <c r="A18" s="1">
        <f t="shared" si="0"/>
        <v>15</v>
      </c>
      <c r="B18" s="7"/>
      <c r="C18" s="7"/>
      <c r="D18" s="7"/>
      <c r="E18" s="7"/>
      <c r="F18" s="7"/>
      <c r="G18" s="7"/>
      <c r="H18" s="7"/>
      <c r="I18" s="7"/>
      <c r="J18" s="3"/>
      <c r="K18" s="5"/>
      <c r="L18" s="7">
        <v>15.2</v>
      </c>
      <c r="M18" s="7">
        <v>3.9</v>
      </c>
    </row>
    <row r="19" spans="1:13" ht="12.75">
      <c r="A19" s="1">
        <f t="shared" si="0"/>
        <v>16</v>
      </c>
      <c r="B19" s="7"/>
      <c r="C19" s="7"/>
      <c r="D19" s="7"/>
      <c r="E19" s="7"/>
      <c r="F19" s="7"/>
      <c r="G19" s="7"/>
      <c r="H19" s="7"/>
      <c r="I19" s="7"/>
      <c r="J19" s="7">
        <v>9.1</v>
      </c>
      <c r="K19" s="7">
        <v>4.2</v>
      </c>
      <c r="L19" s="7"/>
      <c r="M19" s="7"/>
    </row>
    <row r="20" spans="1:13" ht="12.75">
      <c r="A20" s="1">
        <f t="shared" si="0"/>
        <v>17</v>
      </c>
      <c r="B20" s="7"/>
      <c r="C20" s="7"/>
      <c r="D20" s="7"/>
      <c r="E20" s="7"/>
      <c r="F20" s="7"/>
      <c r="G20" s="7"/>
      <c r="H20" s="7"/>
      <c r="I20" s="7">
        <v>6.4</v>
      </c>
      <c r="J20" s="7"/>
      <c r="K20" s="7"/>
      <c r="L20" s="7"/>
      <c r="M20" s="7"/>
    </row>
    <row r="21" spans="1:13" ht="12.75">
      <c r="A21" s="1">
        <f t="shared" si="0"/>
        <v>18</v>
      </c>
      <c r="B21" s="7"/>
      <c r="C21" s="11" t="s">
        <v>24</v>
      </c>
      <c r="D21" s="7"/>
      <c r="E21" s="7"/>
      <c r="F21" s="7"/>
      <c r="G21" s="7">
        <v>8.9</v>
      </c>
      <c r="H21" s="7">
        <v>7.3</v>
      </c>
      <c r="J21" s="7"/>
      <c r="K21" s="7"/>
      <c r="L21" s="7"/>
      <c r="M21" s="7"/>
    </row>
    <row r="22" spans="1:13" ht="12.75">
      <c r="A22" s="1">
        <f t="shared" si="0"/>
        <v>19</v>
      </c>
      <c r="B22" s="11" t="s">
        <v>24</v>
      </c>
      <c r="C22" s="7"/>
      <c r="D22" s="7"/>
      <c r="E22" s="7">
        <v>7.4</v>
      </c>
      <c r="F22" s="7"/>
      <c r="G22" s="7">
        <v>9.2</v>
      </c>
      <c r="H22" s="7"/>
      <c r="I22" s="7"/>
      <c r="J22" s="7"/>
      <c r="K22" s="7"/>
      <c r="L22" s="7"/>
      <c r="M22" s="7"/>
    </row>
    <row r="23" spans="1:13" ht="12.75">
      <c r="A23" s="1">
        <f t="shared" si="0"/>
        <v>20</v>
      </c>
      <c r="B23" s="7"/>
      <c r="C23" s="7"/>
      <c r="D23" s="7">
        <v>15.1</v>
      </c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1">
        <f t="shared" si="0"/>
        <v>21</v>
      </c>
      <c r="B24" s="7"/>
      <c r="C24" s="7"/>
      <c r="D24" s="7"/>
      <c r="E24" s="7"/>
      <c r="F24" s="7">
        <v>7.1</v>
      </c>
      <c r="G24" s="7"/>
      <c r="H24" s="7"/>
      <c r="I24" s="7"/>
      <c r="J24" s="7"/>
      <c r="K24" s="7"/>
      <c r="L24" s="7">
        <v>10.5</v>
      </c>
      <c r="M24" s="7">
        <v>12.2</v>
      </c>
    </row>
    <row r="25" spans="1:13" ht="12.75">
      <c r="A25" s="1">
        <f t="shared" si="0"/>
        <v>22</v>
      </c>
      <c r="B25" s="7"/>
      <c r="C25" s="7"/>
      <c r="D25" s="7"/>
      <c r="E25" s="7"/>
      <c r="F25" s="7"/>
      <c r="G25" s="7"/>
      <c r="H25" s="7"/>
      <c r="I25" s="7"/>
      <c r="J25" s="7">
        <v>5.6</v>
      </c>
      <c r="K25" s="7">
        <v>4.1</v>
      </c>
      <c r="L25" s="7"/>
      <c r="M25" s="7"/>
    </row>
    <row r="26" spans="1:13" ht="12.75">
      <c r="A26" s="1">
        <f t="shared" si="0"/>
        <v>23</v>
      </c>
      <c r="B26" s="7"/>
      <c r="C26" s="7"/>
      <c r="D26" s="7"/>
      <c r="E26" s="7"/>
      <c r="F26" s="7"/>
      <c r="G26" s="7"/>
      <c r="H26" s="7"/>
      <c r="I26" s="7">
        <v>6</v>
      </c>
      <c r="J26" s="7"/>
      <c r="K26" s="7"/>
      <c r="L26" s="7"/>
      <c r="M26" s="7"/>
    </row>
    <row r="27" spans="1:13" ht="12.75">
      <c r="A27" s="1">
        <f t="shared" si="0"/>
        <v>24</v>
      </c>
      <c r="B27" s="7"/>
      <c r="C27" s="7">
        <v>14.8</v>
      </c>
      <c r="D27" s="7"/>
      <c r="E27" s="7"/>
      <c r="F27" s="7"/>
      <c r="G27" s="11" t="s">
        <v>24</v>
      </c>
      <c r="H27" s="7">
        <v>8.7</v>
      </c>
      <c r="I27" s="7"/>
      <c r="J27" s="7"/>
      <c r="K27" s="7"/>
      <c r="L27" s="7"/>
      <c r="M27" s="7"/>
    </row>
    <row r="28" spans="1:13" ht="12.75">
      <c r="A28" s="1">
        <f t="shared" si="0"/>
        <v>25</v>
      </c>
      <c r="B28" s="7">
        <v>17.2</v>
      </c>
      <c r="C28" s="3"/>
      <c r="D28" s="7"/>
      <c r="E28" s="7">
        <v>10.6</v>
      </c>
      <c r="F28" s="7">
        <v>6.8</v>
      </c>
      <c r="G28" s="7"/>
      <c r="H28" s="7"/>
      <c r="I28" s="7"/>
      <c r="J28" s="7"/>
      <c r="K28" s="3"/>
      <c r="L28" s="7"/>
      <c r="M28" s="7"/>
    </row>
    <row r="29" spans="1:13" ht="12.75">
      <c r="A29" s="1">
        <f t="shared" si="0"/>
        <v>26</v>
      </c>
      <c r="B29" s="7"/>
      <c r="C29" s="3"/>
      <c r="D29" s="7">
        <v>6.3</v>
      </c>
      <c r="E29" s="3"/>
      <c r="F29" s="3"/>
      <c r="G29" s="7"/>
      <c r="H29" s="7"/>
      <c r="I29" s="7"/>
      <c r="J29" s="7"/>
      <c r="K29" s="3"/>
      <c r="L29" s="7"/>
      <c r="M29" s="7"/>
    </row>
    <row r="30" spans="1:13" ht="12.75">
      <c r="A30" s="1">
        <f t="shared" si="0"/>
        <v>27</v>
      </c>
      <c r="B30" s="7"/>
      <c r="C30" s="3"/>
      <c r="D30" s="3"/>
      <c r="E30" s="3"/>
      <c r="F30" s="3"/>
      <c r="G30" s="7"/>
      <c r="H30" s="7"/>
      <c r="I30" s="7"/>
      <c r="J30" s="7"/>
      <c r="K30" s="3"/>
      <c r="L30" s="7">
        <v>9.5</v>
      </c>
      <c r="M30" s="7">
        <v>5.9</v>
      </c>
    </row>
    <row r="31" spans="1:13" ht="12.75">
      <c r="A31" s="1">
        <f t="shared" si="0"/>
        <v>28</v>
      </c>
      <c r="B31" s="7"/>
      <c r="C31" s="3"/>
      <c r="D31" s="3"/>
      <c r="E31" s="3"/>
      <c r="F31" s="3"/>
      <c r="G31" s="7"/>
      <c r="H31" s="7"/>
      <c r="I31" s="7"/>
      <c r="J31" s="7"/>
      <c r="K31" s="7">
        <v>7.4</v>
      </c>
      <c r="L31" s="3"/>
      <c r="M31" s="7"/>
    </row>
    <row r="32" spans="1:13" ht="12.75">
      <c r="A32" s="1">
        <f t="shared" si="0"/>
        <v>29</v>
      </c>
      <c r="B32" s="7"/>
      <c r="C32" s="3"/>
      <c r="D32" s="3"/>
      <c r="E32" s="3"/>
      <c r="F32" s="3"/>
      <c r="G32" s="7"/>
      <c r="H32" s="7"/>
      <c r="I32" s="11" t="s">
        <v>24</v>
      </c>
      <c r="J32" s="7"/>
      <c r="K32" s="3"/>
      <c r="L32" s="3"/>
      <c r="M32" s="7"/>
    </row>
    <row r="33" spans="1:13" ht="12.75">
      <c r="A33" s="1">
        <f t="shared" si="0"/>
        <v>30</v>
      </c>
      <c r="B33" s="7"/>
      <c r="C33" s="3"/>
      <c r="D33" s="3"/>
      <c r="E33" s="3"/>
      <c r="F33" s="3"/>
      <c r="G33" s="11" t="s">
        <v>24</v>
      </c>
      <c r="H33" s="7"/>
      <c r="I33" s="3"/>
      <c r="J33" s="7">
        <v>5.1</v>
      </c>
      <c r="K33" s="3"/>
      <c r="L33" s="3"/>
      <c r="M33" s="3"/>
    </row>
    <row r="34" spans="1:13" ht="12.75">
      <c r="A34" s="1">
        <f t="shared" si="0"/>
        <v>31</v>
      </c>
      <c r="B34" s="7">
        <v>13</v>
      </c>
      <c r="C34" s="3"/>
      <c r="D34" s="3"/>
      <c r="E34" s="3"/>
      <c r="F34" s="7">
        <v>13.2</v>
      </c>
      <c r="G34" s="3"/>
      <c r="H34" s="7">
        <v>8.1</v>
      </c>
      <c r="I34" s="3"/>
      <c r="J34" s="3"/>
      <c r="K34" s="3"/>
      <c r="L34" s="3"/>
      <c r="M34" s="3"/>
    </row>
    <row r="35" spans="1:13" ht="12.75">
      <c r="A35" s="1" t="s">
        <v>2</v>
      </c>
      <c r="B35" s="6">
        <f>MAX(B4:B34)</f>
        <v>17.2</v>
      </c>
      <c r="C35" s="6">
        <f aca="true" t="shared" si="1" ref="C35:M35">MAX(C4:C34)</f>
        <v>14.8</v>
      </c>
      <c r="D35" s="6">
        <f t="shared" si="1"/>
        <v>15.1</v>
      </c>
      <c r="E35" s="6">
        <f t="shared" si="1"/>
        <v>10.6</v>
      </c>
      <c r="F35" s="6">
        <f t="shared" si="1"/>
        <v>13.4</v>
      </c>
      <c r="G35" s="6">
        <f t="shared" si="1"/>
        <v>13.9</v>
      </c>
      <c r="H35" s="6">
        <f>MAX(H4:H34)</f>
        <v>17.9</v>
      </c>
      <c r="I35" s="6">
        <f>MAX(I4:I34)</f>
        <v>12.4</v>
      </c>
      <c r="J35" s="6">
        <f t="shared" si="1"/>
        <v>12.9</v>
      </c>
      <c r="K35" s="6">
        <f t="shared" si="1"/>
        <v>7.4</v>
      </c>
      <c r="L35" s="6">
        <f t="shared" si="1"/>
        <v>15.2</v>
      </c>
      <c r="M35" s="6">
        <f t="shared" si="1"/>
        <v>12.2</v>
      </c>
    </row>
    <row r="36" ht="12.75"/>
    <row r="37" spans="1:14" ht="12.75">
      <c r="A37" s="1" t="s">
        <v>3</v>
      </c>
      <c r="B37" s="1">
        <f>MAX(B4:M34)</f>
        <v>17.9</v>
      </c>
      <c r="D37" s="1" t="s">
        <v>4</v>
      </c>
      <c r="E37" s="6">
        <f>AVERAGE(B4:M34)</f>
        <v>8.981034482758622</v>
      </c>
      <c r="G37" s="1" t="s">
        <v>5</v>
      </c>
      <c r="H37" s="6">
        <f>STDEV(B4:M34)</f>
        <v>3.5531778164456185</v>
      </c>
      <c r="J37" s="1" t="s">
        <v>6</v>
      </c>
      <c r="K37" s="1">
        <f>COUNT(B4:M34)</f>
        <v>58</v>
      </c>
      <c r="M37" s="1" t="s">
        <v>18</v>
      </c>
      <c r="N37" s="6">
        <f>K37/61*100</f>
        <v>95.08196721311475</v>
      </c>
    </row>
    <row r="38" ht="12.75"/>
    <row r="39" spans="3:13" ht="12.75">
      <c r="C39" s="1" t="s">
        <v>15</v>
      </c>
      <c r="D39" s="6">
        <f>COUNT(B4:D34)/15*100</f>
        <v>86.66666666666667</v>
      </c>
      <c r="F39" s="1" t="s">
        <v>17</v>
      </c>
      <c r="G39" s="6">
        <f>COUNT(E4:G34)/16*100</f>
        <v>87.5</v>
      </c>
      <c r="I39" s="1" t="s">
        <v>16</v>
      </c>
      <c r="J39" s="6">
        <f>COUNT(H4:J34)/15*100</f>
        <v>106.66666666666667</v>
      </c>
      <c r="L39" s="1" t="s">
        <v>19</v>
      </c>
      <c r="M39" s="1">
        <f>COUNT(K4:M34)/15*100</f>
        <v>100</v>
      </c>
    </row>
    <row r="40" ht="12.75"/>
    <row r="41" spans="1:3" ht="12.75">
      <c r="A41" s="1" t="s">
        <v>22</v>
      </c>
      <c r="C41" s="8">
        <f>PERCENTILE(B4:M34,0.98)</f>
        <v>16.919999999999998</v>
      </c>
    </row>
    <row r="42" spans="1:13" ht="12.75">
      <c r="A42" s="1" t="s">
        <v>21</v>
      </c>
      <c r="B42" s="7">
        <f>COUNT(B4:B34)/5*100</f>
        <v>100</v>
      </c>
      <c r="C42" s="7">
        <f>COUNT(C4:C34)/5*100</f>
        <v>60</v>
      </c>
      <c r="D42" s="7">
        <f>COUNT(D4:D34)/5*100</f>
        <v>100</v>
      </c>
      <c r="E42" s="7">
        <f>COUNT(E4:E34)/5*100</f>
        <v>100</v>
      </c>
      <c r="F42" s="7">
        <f>COUNT(F4:F34)/5*100</f>
        <v>120</v>
      </c>
      <c r="G42" s="7">
        <f aca="true" t="shared" si="2" ref="G42:M42">COUNT(G4:G34)/5*100</f>
        <v>60</v>
      </c>
      <c r="H42" s="7">
        <f>COUNT(H4:H34)/5*100</f>
        <v>120</v>
      </c>
      <c r="I42" s="7">
        <f>COUNT(I4:I34)/6*100</f>
        <v>66.66666666666666</v>
      </c>
      <c r="J42" s="7">
        <f t="shared" si="2"/>
        <v>120</v>
      </c>
      <c r="K42" s="7">
        <f t="shared" si="2"/>
        <v>100</v>
      </c>
      <c r="L42" s="7">
        <f t="shared" si="2"/>
        <v>100</v>
      </c>
      <c r="M42" s="7">
        <f t="shared" si="2"/>
        <v>100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H10" sqref="H10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9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8.4</v>
      </c>
      <c r="C4" s="3"/>
      <c r="D4" s="3"/>
      <c r="E4" s="7">
        <v>6</v>
      </c>
      <c r="F4" s="7">
        <v>6.7</v>
      </c>
      <c r="G4" s="3"/>
      <c r="H4" s="3"/>
      <c r="I4" s="3"/>
      <c r="J4" s="7">
        <v>11.9</v>
      </c>
      <c r="K4" s="7">
        <v>6.5</v>
      </c>
      <c r="L4" s="3"/>
      <c r="M4" s="3"/>
    </row>
    <row r="5" spans="1:13" ht="12.75">
      <c r="A5" s="1">
        <f aca="true" t="shared" si="0" ref="A5:A34">+A4+1</f>
        <v>2</v>
      </c>
      <c r="B5" s="7"/>
      <c r="C5" s="3"/>
      <c r="D5" s="7">
        <v>8.1</v>
      </c>
      <c r="E5" s="7"/>
      <c r="F5" s="7"/>
      <c r="G5" s="3"/>
      <c r="H5" s="5"/>
      <c r="I5" s="11" t="s">
        <v>24</v>
      </c>
      <c r="J5" s="3"/>
      <c r="K5" s="7"/>
      <c r="L5" s="3"/>
      <c r="M5" s="3"/>
    </row>
    <row r="6" spans="1:13" ht="12.75">
      <c r="A6" s="1">
        <f t="shared" si="0"/>
        <v>3</v>
      </c>
      <c r="B6" s="7"/>
      <c r="C6" s="7">
        <v>4.4</v>
      </c>
      <c r="D6" s="7"/>
      <c r="E6" s="7"/>
      <c r="F6" s="7"/>
      <c r="G6" s="7">
        <v>5.5</v>
      </c>
      <c r="H6" s="7">
        <v>9.9</v>
      </c>
      <c r="I6" s="7"/>
      <c r="J6" s="5"/>
      <c r="K6" s="7"/>
      <c r="L6" s="7">
        <v>6.2</v>
      </c>
      <c r="M6" s="7">
        <v>7</v>
      </c>
    </row>
    <row r="7" spans="1:13" ht="12.75">
      <c r="A7" s="1">
        <f t="shared" si="0"/>
        <v>4</v>
      </c>
      <c r="B7" s="7">
        <v>7.3</v>
      </c>
      <c r="C7" s="3"/>
      <c r="D7" s="7"/>
      <c r="E7" s="7">
        <v>9.7</v>
      </c>
      <c r="F7" s="7">
        <v>8.8</v>
      </c>
      <c r="G7" s="7"/>
      <c r="H7" s="7"/>
      <c r="I7" s="7"/>
      <c r="J7" s="7">
        <v>20.6</v>
      </c>
      <c r="K7" s="7">
        <v>5.3</v>
      </c>
      <c r="L7" s="7"/>
      <c r="M7" s="7"/>
    </row>
    <row r="8" spans="1:13" ht="12.75">
      <c r="A8" s="1">
        <f t="shared" si="0"/>
        <v>5</v>
      </c>
      <c r="B8" s="7"/>
      <c r="C8" s="3"/>
      <c r="D8" s="7">
        <v>5.7</v>
      </c>
      <c r="E8" s="7"/>
      <c r="F8" s="7"/>
      <c r="G8" s="7"/>
      <c r="H8" s="7"/>
      <c r="I8" s="7">
        <v>12.3</v>
      </c>
      <c r="J8" s="7"/>
      <c r="K8" s="7"/>
      <c r="L8" s="7"/>
      <c r="M8" s="7"/>
    </row>
    <row r="9" spans="1:13" ht="12.75">
      <c r="A9" s="1">
        <f t="shared" si="0"/>
        <v>6</v>
      </c>
      <c r="B9" s="7"/>
      <c r="C9" s="7">
        <v>5.1</v>
      </c>
      <c r="D9" s="7"/>
      <c r="E9" s="7"/>
      <c r="F9" s="7"/>
      <c r="G9" s="7">
        <v>13.9</v>
      </c>
      <c r="H9" s="7">
        <v>9.3</v>
      </c>
      <c r="I9" s="7"/>
      <c r="J9" s="7"/>
      <c r="K9" s="7"/>
      <c r="L9" s="7">
        <v>12.8</v>
      </c>
      <c r="M9" s="7">
        <v>7.7</v>
      </c>
    </row>
    <row r="10" spans="1:13" ht="12.75">
      <c r="A10" s="1">
        <f t="shared" si="0"/>
        <v>7</v>
      </c>
      <c r="B10" s="7">
        <v>3.6</v>
      </c>
      <c r="C10" s="7"/>
      <c r="D10" s="7"/>
      <c r="E10" s="7">
        <v>8.3</v>
      </c>
      <c r="F10" s="7">
        <v>11.7</v>
      </c>
      <c r="G10" s="7"/>
      <c r="H10" s="3"/>
      <c r="I10" s="7"/>
      <c r="J10" s="7">
        <v>8.3</v>
      </c>
      <c r="K10" s="7">
        <v>3.2</v>
      </c>
      <c r="L10" s="3"/>
      <c r="M10" s="3"/>
    </row>
    <row r="11" spans="1:13" ht="12.75">
      <c r="A11" s="1">
        <f t="shared" si="0"/>
        <v>8</v>
      </c>
      <c r="B11" s="7"/>
      <c r="C11" s="7"/>
      <c r="D11" s="7">
        <v>10.9</v>
      </c>
      <c r="E11" s="7"/>
      <c r="F11" s="7"/>
      <c r="G11" s="11"/>
      <c r="H11" s="3"/>
      <c r="I11" s="7">
        <v>11.6</v>
      </c>
      <c r="J11" s="7">
        <v>8.2</v>
      </c>
      <c r="K11" s="3"/>
      <c r="L11" s="7"/>
      <c r="M11" s="7"/>
    </row>
    <row r="12" spans="1:13" ht="12.75">
      <c r="A12" s="1">
        <f t="shared" si="0"/>
        <v>9</v>
      </c>
      <c r="B12" s="7"/>
      <c r="C12" s="7">
        <v>6.1</v>
      </c>
      <c r="D12" s="7"/>
      <c r="E12" s="7"/>
      <c r="F12" s="11"/>
      <c r="G12" s="11" t="s">
        <v>24</v>
      </c>
      <c r="H12" s="7">
        <v>13.9</v>
      </c>
      <c r="I12" s="7"/>
      <c r="J12" s="7"/>
      <c r="K12" s="3"/>
      <c r="L12" s="7">
        <v>8</v>
      </c>
      <c r="M12" s="11" t="s">
        <v>24</v>
      </c>
    </row>
    <row r="13" spans="1:13" ht="12.75">
      <c r="A13" s="1">
        <f t="shared" si="0"/>
        <v>10</v>
      </c>
      <c r="B13" s="7">
        <v>7.9</v>
      </c>
      <c r="C13" s="7"/>
      <c r="D13" s="7"/>
      <c r="E13" s="11" t="s">
        <v>24</v>
      </c>
      <c r="F13" s="7">
        <v>7.9</v>
      </c>
      <c r="G13" s="7"/>
      <c r="H13" s="7"/>
      <c r="I13" s="7"/>
      <c r="J13" s="7">
        <v>6.8</v>
      </c>
      <c r="K13" s="7">
        <v>3.4</v>
      </c>
      <c r="L13" s="7"/>
      <c r="M13" s="7"/>
    </row>
    <row r="14" spans="1:13" ht="12.75">
      <c r="A14" s="1">
        <f t="shared" si="0"/>
        <v>11</v>
      </c>
      <c r="B14" s="7"/>
      <c r="C14" s="7"/>
      <c r="D14" s="7">
        <v>9</v>
      </c>
      <c r="E14" s="7"/>
      <c r="F14" s="3"/>
      <c r="G14" s="7"/>
      <c r="H14" s="7"/>
      <c r="I14" s="7">
        <v>9</v>
      </c>
      <c r="J14" s="7"/>
      <c r="K14" s="7"/>
      <c r="L14" s="7"/>
      <c r="M14" s="7">
        <v>5.2</v>
      </c>
    </row>
    <row r="15" spans="1:13" ht="12.75">
      <c r="A15" s="1">
        <f t="shared" si="0"/>
        <v>12</v>
      </c>
      <c r="B15" s="7"/>
      <c r="C15" s="7">
        <v>5.4</v>
      </c>
      <c r="D15" s="3"/>
      <c r="E15" s="11"/>
      <c r="F15" s="5"/>
      <c r="G15" s="7">
        <v>6.6</v>
      </c>
      <c r="H15" s="7">
        <v>8.8</v>
      </c>
      <c r="I15" s="3"/>
      <c r="J15" s="11"/>
      <c r="K15" s="7"/>
      <c r="L15" s="7">
        <v>17.1</v>
      </c>
      <c r="M15" s="7">
        <v>6</v>
      </c>
    </row>
    <row r="16" spans="1:13" ht="12.75">
      <c r="A16" s="1">
        <f t="shared" si="0"/>
        <v>13</v>
      </c>
      <c r="B16" s="7">
        <v>4.8</v>
      </c>
      <c r="C16" s="7"/>
      <c r="D16" s="3"/>
      <c r="E16" s="7">
        <v>5.5</v>
      </c>
      <c r="F16" s="7">
        <v>8</v>
      </c>
      <c r="G16" s="7"/>
      <c r="H16" s="7"/>
      <c r="I16" s="3"/>
      <c r="J16" s="7">
        <v>3.3</v>
      </c>
      <c r="K16" s="11" t="s">
        <v>24</v>
      </c>
      <c r="L16" s="7"/>
      <c r="M16" s="7"/>
    </row>
    <row r="17" spans="1:13" ht="12.75">
      <c r="A17" s="1">
        <f t="shared" si="0"/>
        <v>14</v>
      </c>
      <c r="B17" s="7"/>
      <c r="C17" s="7"/>
      <c r="D17" s="7">
        <v>2.7</v>
      </c>
      <c r="E17" s="7"/>
      <c r="F17" s="7"/>
      <c r="G17" s="7"/>
      <c r="H17" s="7"/>
      <c r="I17" s="7">
        <v>14</v>
      </c>
      <c r="J17" s="7"/>
      <c r="K17" s="7"/>
      <c r="L17" s="7"/>
      <c r="M17" s="7"/>
    </row>
    <row r="18" spans="1:13" ht="12.75">
      <c r="A18" s="1">
        <f t="shared" si="0"/>
        <v>15</v>
      </c>
      <c r="B18" s="7"/>
      <c r="C18" s="7">
        <v>11.9</v>
      </c>
      <c r="D18" s="7"/>
      <c r="E18" s="11"/>
      <c r="F18" s="7"/>
      <c r="G18" s="7">
        <v>10.7</v>
      </c>
      <c r="H18" s="7">
        <v>9.5</v>
      </c>
      <c r="I18" s="7"/>
      <c r="J18" s="11"/>
      <c r="K18" s="7"/>
      <c r="L18" s="7">
        <v>9.1</v>
      </c>
      <c r="M18" s="7">
        <v>5.7</v>
      </c>
    </row>
    <row r="19" spans="1:13" ht="12.75">
      <c r="A19" s="1">
        <f t="shared" si="0"/>
        <v>16</v>
      </c>
      <c r="B19" s="11">
        <v>4.7</v>
      </c>
      <c r="C19" s="7"/>
      <c r="D19" s="11"/>
      <c r="E19" s="7">
        <v>10.3</v>
      </c>
      <c r="F19" s="11" t="s">
        <v>24</v>
      </c>
      <c r="G19" s="7"/>
      <c r="H19" s="7"/>
      <c r="I19" s="7"/>
      <c r="J19" s="7">
        <v>11</v>
      </c>
      <c r="K19" s="7">
        <v>5</v>
      </c>
      <c r="L19" s="7"/>
      <c r="M19" s="7"/>
    </row>
    <row r="20" spans="1:13" ht="12.75">
      <c r="A20" s="1">
        <f t="shared" si="0"/>
        <v>17</v>
      </c>
      <c r="B20" s="7"/>
      <c r="C20" s="7"/>
      <c r="D20" s="7">
        <v>9.4</v>
      </c>
      <c r="E20" s="7"/>
      <c r="F20" s="7"/>
      <c r="G20" s="7"/>
      <c r="H20" s="7"/>
      <c r="I20" s="7">
        <v>4.6</v>
      </c>
      <c r="J20" s="7"/>
      <c r="K20" s="7"/>
      <c r="L20" s="7"/>
      <c r="M20" s="7"/>
    </row>
    <row r="21" spans="1:13" ht="12.75">
      <c r="A21" s="1">
        <f t="shared" si="0"/>
        <v>18</v>
      </c>
      <c r="B21" s="7"/>
      <c r="C21" s="7">
        <v>9.4</v>
      </c>
      <c r="D21" s="7"/>
      <c r="E21" s="11"/>
      <c r="F21" s="7"/>
      <c r="G21" s="7">
        <v>6</v>
      </c>
      <c r="H21" s="11" t="s">
        <v>24</v>
      </c>
      <c r="I21" s="7"/>
      <c r="J21" s="7"/>
      <c r="K21" s="7"/>
      <c r="L21" s="7">
        <v>6.8</v>
      </c>
      <c r="M21" s="7">
        <v>0.6</v>
      </c>
    </row>
    <row r="22" spans="1:13" ht="12.75">
      <c r="A22" s="1">
        <f t="shared" si="0"/>
        <v>19</v>
      </c>
      <c r="B22" s="7">
        <v>4.7</v>
      </c>
      <c r="C22" s="3"/>
      <c r="D22" s="11"/>
      <c r="E22" s="7">
        <v>4.2</v>
      </c>
      <c r="F22" s="7">
        <v>8.9</v>
      </c>
      <c r="G22" s="7"/>
      <c r="H22" s="7"/>
      <c r="I22" s="7"/>
      <c r="J22" s="7">
        <v>7.7</v>
      </c>
      <c r="K22" s="11" t="s">
        <v>24</v>
      </c>
      <c r="L22" s="7"/>
      <c r="M22" s="7"/>
    </row>
    <row r="23" spans="1:13" ht="12.75">
      <c r="A23" s="1">
        <f t="shared" si="0"/>
        <v>20</v>
      </c>
      <c r="B23" s="7"/>
      <c r="C23" s="3"/>
      <c r="D23" s="7">
        <v>11.4</v>
      </c>
      <c r="E23" s="7"/>
      <c r="F23" s="7"/>
      <c r="G23" s="7"/>
      <c r="H23" s="7"/>
      <c r="I23" s="7">
        <v>3.8</v>
      </c>
      <c r="J23" s="7"/>
      <c r="K23" s="7"/>
      <c r="L23" s="7"/>
      <c r="M23" s="7"/>
    </row>
    <row r="24" spans="1:13" ht="12.75">
      <c r="A24" s="1">
        <f t="shared" si="0"/>
        <v>21</v>
      </c>
      <c r="B24" s="7"/>
      <c r="C24" s="7">
        <v>5</v>
      </c>
      <c r="D24" s="7"/>
      <c r="E24" s="11"/>
      <c r="F24" s="7"/>
      <c r="G24" s="7">
        <v>8.1</v>
      </c>
      <c r="H24" s="7"/>
      <c r="I24" s="7"/>
      <c r="J24" s="7"/>
      <c r="K24" s="7">
        <v>7.6</v>
      </c>
      <c r="L24" s="7">
        <v>9.2</v>
      </c>
      <c r="M24" s="7">
        <v>4.4</v>
      </c>
    </row>
    <row r="25" spans="1:13" ht="12.75">
      <c r="A25" s="1">
        <f t="shared" si="0"/>
        <v>22</v>
      </c>
      <c r="B25" s="7">
        <v>4.2</v>
      </c>
      <c r="C25" s="7"/>
      <c r="D25" s="11"/>
      <c r="E25" s="7">
        <v>6</v>
      </c>
      <c r="F25" s="7">
        <v>8</v>
      </c>
      <c r="G25" s="3"/>
      <c r="H25" s="7">
        <v>9.1</v>
      </c>
      <c r="I25" s="7"/>
      <c r="J25" s="7">
        <v>5.6</v>
      </c>
      <c r="K25" s="7">
        <v>3.6</v>
      </c>
      <c r="L25" s="7"/>
      <c r="M25" s="7"/>
    </row>
    <row r="26" spans="1:13" ht="12.75">
      <c r="A26" s="1">
        <f t="shared" si="0"/>
        <v>23</v>
      </c>
      <c r="B26" s="7"/>
      <c r="C26" s="7"/>
      <c r="D26" s="7">
        <v>9.2</v>
      </c>
      <c r="E26" s="7"/>
      <c r="F26" s="7"/>
      <c r="G26" s="3"/>
      <c r="H26" s="5"/>
      <c r="I26" s="7">
        <v>10.5</v>
      </c>
      <c r="J26" s="7"/>
      <c r="K26" s="7"/>
      <c r="L26" s="7"/>
      <c r="M26" s="7"/>
    </row>
    <row r="27" spans="1:13" ht="12.75">
      <c r="A27" s="1">
        <f t="shared" si="0"/>
        <v>24</v>
      </c>
      <c r="B27" s="7"/>
      <c r="C27" s="7">
        <v>7.7</v>
      </c>
      <c r="D27" s="7"/>
      <c r="E27" s="7"/>
      <c r="F27" s="7"/>
      <c r="G27" s="7">
        <v>11.1</v>
      </c>
      <c r="H27" s="7">
        <v>12.7</v>
      </c>
      <c r="I27" s="7"/>
      <c r="J27" s="7"/>
      <c r="K27" s="7"/>
      <c r="L27" s="7">
        <v>8</v>
      </c>
      <c r="M27" s="7">
        <v>4.1</v>
      </c>
    </row>
    <row r="28" spans="1:13" ht="12.75">
      <c r="A28" s="1">
        <f t="shared" si="0"/>
        <v>25</v>
      </c>
      <c r="B28" s="7">
        <v>8.4</v>
      </c>
      <c r="C28" s="7"/>
      <c r="D28" s="7"/>
      <c r="E28" s="7">
        <v>7.9</v>
      </c>
      <c r="F28" s="7">
        <v>10</v>
      </c>
      <c r="G28" s="7"/>
      <c r="H28" s="7"/>
      <c r="I28" s="7"/>
      <c r="J28" s="7">
        <v>9.4</v>
      </c>
      <c r="K28" s="11" t="s">
        <v>24</v>
      </c>
      <c r="L28" s="7"/>
      <c r="M28" s="7"/>
    </row>
    <row r="29" spans="1:13" ht="12.75">
      <c r="A29" s="1">
        <f t="shared" si="0"/>
        <v>26</v>
      </c>
      <c r="B29" s="7"/>
      <c r="C29" s="7"/>
      <c r="D29" s="7">
        <v>4.2</v>
      </c>
      <c r="E29" s="7"/>
      <c r="F29" s="7"/>
      <c r="G29" s="7"/>
      <c r="H29" s="7"/>
      <c r="I29" s="7">
        <v>11.1</v>
      </c>
      <c r="J29" s="7"/>
      <c r="K29" s="7"/>
      <c r="L29" s="7"/>
      <c r="M29" s="7"/>
    </row>
    <row r="30" spans="1:13" ht="12.75">
      <c r="A30" s="1">
        <f t="shared" si="0"/>
        <v>27</v>
      </c>
      <c r="B30" s="7"/>
      <c r="C30" s="7">
        <v>9.2</v>
      </c>
      <c r="D30" s="7"/>
      <c r="E30" s="7"/>
      <c r="F30" s="7"/>
      <c r="G30" s="7">
        <v>7.4</v>
      </c>
      <c r="H30" s="7"/>
      <c r="I30" s="7"/>
      <c r="J30" s="7"/>
      <c r="K30" s="7"/>
      <c r="L30" s="7">
        <v>6.1</v>
      </c>
      <c r="M30" s="7">
        <v>4.5</v>
      </c>
    </row>
    <row r="31" spans="1:13" ht="12.75">
      <c r="A31" s="1">
        <f t="shared" si="0"/>
        <v>28</v>
      </c>
      <c r="B31" s="11">
        <v>4.4</v>
      </c>
      <c r="C31" s="3"/>
      <c r="D31" s="7"/>
      <c r="E31" s="7">
        <v>5</v>
      </c>
      <c r="F31" s="7">
        <v>8.4</v>
      </c>
      <c r="G31" s="7"/>
      <c r="H31" s="7"/>
      <c r="I31" s="11"/>
      <c r="J31" s="7">
        <v>5.4</v>
      </c>
      <c r="K31" s="11" t="s">
        <v>24</v>
      </c>
      <c r="L31" s="7"/>
      <c r="M31" s="7"/>
    </row>
    <row r="32" spans="1:13" ht="12.75">
      <c r="A32" s="1">
        <f t="shared" si="0"/>
        <v>29</v>
      </c>
      <c r="B32" s="7"/>
      <c r="C32" s="3"/>
      <c r="D32" s="7">
        <v>5.6</v>
      </c>
      <c r="E32" s="3"/>
      <c r="F32" s="7"/>
      <c r="G32" s="7"/>
      <c r="H32" s="7">
        <v>16.5</v>
      </c>
      <c r="I32" s="7">
        <v>9.4</v>
      </c>
      <c r="J32" s="3"/>
      <c r="K32" s="7"/>
      <c r="L32" s="7"/>
      <c r="M32" s="7"/>
    </row>
    <row r="33" spans="1:13" ht="12.75">
      <c r="A33" s="1">
        <f t="shared" si="0"/>
        <v>30</v>
      </c>
      <c r="B33" s="7"/>
      <c r="C33" s="3"/>
      <c r="D33" s="3"/>
      <c r="E33" s="3"/>
      <c r="F33" s="7"/>
      <c r="G33" s="7">
        <v>16.7</v>
      </c>
      <c r="H33" s="7">
        <v>8.3</v>
      </c>
      <c r="I33" s="3"/>
      <c r="J33" s="3"/>
      <c r="K33" s="7"/>
      <c r="L33" s="7">
        <v>5.8</v>
      </c>
      <c r="M33" s="5" t="s">
        <v>24</v>
      </c>
    </row>
    <row r="34" spans="1:13" ht="12.75">
      <c r="A34" s="1">
        <f t="shared" si="0"/>
        <v>31</v>
      </c>
      <c r="B34" s="7">
        <v>8.2</v>
      </c>
      <c r="C34" s="3"/>
      <c r="D34" s="3"/>
      <c r="E34" s="3"/>
      <c r="F34" s="7">
        <v>11.8</v>
      </c>
      <c r="G34" s="3"/>
      <c r="H34" s="3"/>
      <c r="I34" s="5"/>
      <c r="J34" s="3"/>
      <c r="K34" s="7">
        <v>2.6</v>
      </c>
      <c r="L34" s="3"/>
      <c r="M34" s="3"/>
    </row>
    <row r="35" spans="1:14" ht="12.75">
      <c r="A35" s="1" t="s">
        <v>2</v>
      </c>
      <c r="B35" s="6">
        <f aca="true" t="shared" si="1" ref="B35:M35">MAX(B4:B34)</f>
        <v>8.4</v>
      </c>
      <c r="C35" s="6">
        <f t="shared" si="1"/>
        <v>11.9</v>
      </c>
      <c r="D35" s="6">
        <f>MAX(D4:D34)</f>
        <v>11.4</v>
      </c>
      <c r="E35" s="6">
        <f t="shared" si="1"/>
        <v>10.3</v>
      </c>
      <c r="F35" s="6">
        <f t="shared" si="1"/>
        <v>11.8</v>
      </c>
      <c r="G35" s="6">
        <f t="shared" si="1"/>
        <v>16.7</v>
      </c>
      <c r="H35" s="6">
        <f>MAX(H4:H34)</f>
        <v>16.5</v>
      </c>
      <c r="I35" s="6">
        <f>MAX(I4:I34)</f>
        <v>14</v>
      </c>
      <c r="J35" s="6">
        <f t="shared" si="1"/>
        <v>20.6</v>
      </c>
      <c r="K35" s="6">
        <f>MAX(K4:K34)</f>
        <v>7.6</v>
      </c>
      <c r="L35" s="6">
        <f t="shared" si="1"/>
        <v>17.1</v>
      </c>
      <c r="M35" s="6">
        <f t="shared" si="1"/>
        <v>7.7</v>
      </c>
      <c r="N35" s="6"/>
    </row>
    <row r="36" ht="12.75"/>
    <row r="37" spans="1:14" ht="12.75">
      <c r="A37" s="1" t="s">
        <v>3</v>
      </c>
      <c r="B37" s="1">
        <f>MAX(B4:M34)</f>
        <v>20.6</v>
      </c>
      <c r="D37" s="1" t="s">
        <v>4</v>
      </c>
      <c r="E37" s="6">
        <f>AVERAGE(B4:M34)</f>
        <v>7.895614035087721</v>
      </c>
      <c r="G37" s="1" t="s">
        <v>5</v>
      </c>
      <c r="H37" s="6">
        <f>STDEV(B4:M34)</f>
        <v>3.3378332845655194</v>
      </c>
      <c r="J37" s="1" t="s">
        <v>6</v>
      </c>
      <c r="K37" s="1">
        <f>COUNT(B4:M34)</f>
        <v>114</v>
      </c>
      <c r="M37" s="1" t="s">
        <v>18</v>
      </c>
      <c r="N37" s="6">
        <f>K37/122*100</f>
        <v>93.44262295081968</v>
      </c>
    </row>
    <row r="38" ht="12.75"/>
    <row r="39" spans="3:13" ht="12.75">
      <c r="C39" s="1" t="s">
        <v>15</v>
      </c>
      <c r="D39" s="6">
        <f>COUNT(B4:D34)/30*100</f>
        <v>100</v>
      </c>
      <c r="F39" s="1" t="s">
        <v>17</v>
      </c>
      <c r="G39" s="6">
        <f>COUNT(E4:G34)/30*100</f>
        <v>93.33333333333333</v>
      </c>
      <c r="I39" s="1" t="s">
        <v>16</v>
      </c>
      <c r="J39" s="6">
        <f>COUNT(H4:J34)/31*100</f>
        <v>93.54838709677419</v>
      </c>
      <c r="L39" s="1" t="s">
        <v>19</v>
      </c>
      <c r="M39" s="6">
        <f>COUNT(K4:M34)/31*100</f>
        <v>87.09677419354838</v>
      </c>
    </row>
    <row r="40" ht="12.75"/>
    <row r="41" spans="1:3" ht="12.75">
      <c r="A41" s="1" t="s">
        <v>22</v>
      </c>
      <c r="C41" s="8">
        <f>PERCENTILE(B4:M34,0.98)</f>
        <v>16.648</v>
      </c>
    </row>
    <row r="42" spans="1:13" ht="12.75">
      <c r="A42" s="1" t="s">
        <v>21</v>
      </c>
      <c r="B42" s="7">
        <f>COUNT(B4:B34)/11*100</f>
        <v>100</v>
      </c>
      <c r="C42" s="7">
        <f>COUNT(C4:C34)/9*100</f>
        <v>100</v>
      </c>
      <c r="D42" s="7">
        <f>COUNT(D4:D34)/11*100</f>
        <v>90.9090909090909</v>
      </c>
      <c r="E42" s="7">
        <f>COUNT(E4:E34)/10*100</f>
        <v>90</v>
      </c>
      <c r="F42" s="7">
        <f>COUNT(F4:F34)/10*100</f>
        <v>100</v>
      </c>
      <c r="G42" s="7">
        <f>COUNT(G4:G34)/10*100</f>
        <v>90</v>
      </c>
      <c r="H42" s="7">
        <f>COUNT(H4:H34)/11*100</f>
        <v>81.81818181818183</v>
      </c>
      <c r="I42" s="7">
        <f>COUNT(I4:I34)/10*100</f>
        <v>90</v>
      </c>
      <c r="J42" s="7">
        <f>COUNT(J4:J34)/10*100</f>
        <v>110.00000000000001</v>
      </c>
      <c r="K42" s="7">
        <f>COUNT(K4:K34)/10*100</f>
        <v>80</v>
      </c>
      <c r="L42" s="7">
        <f>COUNT(L4:L34)/10*100</f>
        <v>100</v>
      </c>
      <c r="M42" s="7">
        <f>COUNT(M4:M34)/11*100</f>
        <v>81.81818181818183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zoomScalePageLayoutView="0" workbookViewId="0" topLeftCell="A1">
      <selection activeCell="I22" sqref="I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C8" sqref="C8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26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14.5</v>
      </c>
      <c r="C4" s="7">
        <v>19.7</v>
      </c>
      <c r="D4" s="7">
        <v>6.7</v>
      </c>
      <c r="E4" s="7">
        <v>7.2</v>
      </c>
      <c r="F4" s="7">
        <v>7.3</v>
      </c>
      <c r="G4" s="7">
        <v>14</v>
      </c>
      <c r="H4" s="7">
        <v>14.4</v>
      </c>
      <c r="I4" s="7">
        <v>14</v>
      </c>
      <c r="J4" s="11">
        <v>11.8</v>
      </c>
      <c r="K4" s="7">
        <v>9.7</v>
      </c>
      <c r="L4" s="7">
        <v>6.8</v>
      </c>
      <c r="M4" s="7">
        <v>9.5</v>
      </c>
    </row>
    <row r="5" spans="1:13" ht="12.75">
      <c r="A5" s="1">
        <f aca="true" t="shared" si="0" ref="A5:A34">+A4+1</f>
        <v>2</v>
      </c>
      <c r="B5" s="11" t="s">
        <v>24</v>
      </c>
      <c r="C5" s="7">
        <v>14.3</v>
      </c>
      <c r="D5" s="7">
        <v>8.9</v>
      </c>
      <c r="E5" s="7">
        <v>9.5</v>
      </c>
      <c r="F5" s="7">
        <v>7.5</v>
      </c>
      <c r="G5" s="7">
        <v>10.2</v>
      </c>
      <c r="H5" s="7">
        <v>16.5</v>
      </c>
      <c r="I5" s="7">
        <v>13.4</v>
      </c>
      <c r="J5" s="11" t="s">
        <v>24</v>
      </c>
      <c r="K5" s="7">
        <v>5.8</v>
      </c>
      <c r="L5" s="7">
        <v>6.5</v>
      </c>
      <c r="M5" s="7">
        <v>11.3</v>
      </c>
    </row>
    <row r="6" spans="1:13" ht="12.75">
      <c r="A6" s="1">
        <f t="shared" si="0"/>
        <v>3</v>
      </c>
      <c r="B6" s="7">
        <v>4.6</v>
      </c>
      <c r="C6" s="7">
        <v>5.2</v>
      </c>
      <c r="D6" s="7">
        <v>9.2</v>
      </c>
      <c r="E6" s="7">
        <v>11.8</v>
      </c>
      <c r="F6" s="7">
        <v>7.5</v>
      </c>
      <c r="G6" s="7">
        <v>10.5</v>
      </c>
      <c r="H6" s="7">
        <v>14.1</v>
      </c>
      <c r="I6" s="7">
        <v>14.6</v>
      </c>
      <c r="J6" s="11">
        <v>14.5</v>
      </c>
      <c r="K6" s="7">
        <v>7.5</v>
      </c>
      <c r="L6" s="7">
        <v>10.2</v>
      </c>
      <c r="M6" s="7">
        <v>12.7</v>
      </c>
    </row>
    <row r="7" spans="1:13" ht="12.75">
      <c r="A7" s="1">
        <f t="shared" si="0"/>
        <v>4</v>
      </c>
      <c r="B7" s="7">
        <v>7.1</v>
      </c>
      <c r="C7" s="7">
        <v>5.4</v>
      </c>
      <c r="D7" s="7">
        <v>7.2</v>
      </c>
      <c r="E7" s="7">
        <v>13.7</v>
      </c>
      <c r="F7" s="7">
        <v>11.2</v>
      </c>
      <c r="G7" s="7">
        <v>8</v>
      </c>
      <c r="H7" s="7">
        <v>8.3</v>
      </c>
      <c r="I7" s="7">
        <v>14.7</v>
      </c>
      <c r="J7" s="11">
        <v>13.4</v>
      </c>
      <c r="K7" s="7">
        <v>5.3</v>
      </c>
      <c r="L7" s="7">
        <v>15.3</v>
      </c>
      <c r="M7" s="7">
        <v>9.6</v>
      </c>
    </row>
    <row r="8" spans="1:13" ht="12.75">
      <c r="A8" s="1">
        <f t="shared" si="0"/>
        <v>5</v>
      </c>
      <c r="B8" s="7">
        <v>6.5</v>
      </c>
      <c r="C8" s="7">
        <v>16</v>
      </c>
      <c r="D8" s="7">
        <v>8.5</v>
      </c>
      <c r="E8" s="7">
        <v>10.4</v>
      </c>
      <c r="F8" s="7">
        <v>9</v>
      </c>
      <c r="G8" s="7">
        <v>8.4</v>
      </c>
      <c r="H8" s="7">
        <v>6.4</v>
      </c>
      <c r="I8" s="7">
        <v>14.2</v>
      </c>
      <c r="J8" s="11">
        <v>8.2</v>
      </c>
      <c r="K8" s="7">
        <v>8</v>
      </c>
      <c r="L8" s="7">
        <v>16.4</v>
      </c>
      <c r="M8" s="7">
        <v>8.8</v>
      </c>
    </row>
    <row r="9" spans="1:13" ht="12.75">
      <c r="A9" s="1">
        <f t="shared" si="0"/>
        <v>6</v>
      </c>
      <c r="B9" s="11" t="s">
        <v>24</v>
      </c>
      <c r="C9" s="7">
        <v>11</v>
      </c>
      <c r="D9" s="7">
        <v>8.2</v>
      </c>
      <c r="E9" s="7">
        <v>5.3</v>
      </c>
      <c r="F9" s="7">
        <v>10.7</v>
      </c>
      <c r="G9" s="7">
        <v>13.4</v>
      </c>
      <c r="H9" s="7">
        <v>8.7</v>
      </c>
      <c r="I9" s="7">
        <v>12.5</v>
      </c>
      <c r="J9" s="11">
        <v>8.5</v>
      </c>
      <c r="K9" s="7">
        <v>5.7</v>
      </c>
      <c r="L9" s="7">
        <v>12.1</v>
      </c>
      <c r="M9" s="11" t="s">
        <v>24</v>
      </c>
    </row>
    <row r="10" spans="1:13" ht="12.75">
      <c r="A10" s="1">
        <f t="shared" si="0"/>
        <v>7</v>
      </c>
      <c r="B10" s="7">
        <v>3.8</v>
      </c>
      <c r="C10" s="7">
        <v>8.7</v>
      </c>
      <c r="D10" s="7">
        <v>8.7</v>
      </c>
      <c r="E10" s="7">
        <v>9.1</v>
      </c>
      <c r="F10" s="7">
        <v>13.7</v>
      </c>
      <c r="G10" s="7">
        <v>9.9</v>
      </c>
      <c r="H10" s="7">
        <v>5.1</v>
      </c>
      <c r="I10" s="7">
        <v>15.8</v>
      </c>
      <c r="J10" s="11">
        <v>6.9</v>
      </c>
      <c r="K10" s="7">
        <v>6.2</v>
      </c>
      <c r="L10" s="7">
        <v>11</v>
      </c>
      <c r="M10" s="7">
        <v>4.6</v>
      </c>
    </row>
    <row r="11" spans="1:13" ht="12.75">
      <c r="A11" s="1">
        <f t="shared" si="0"/>
        <v>8</v>
      </c>
      <c r="B11" s="7">
        <v>6.9</v>
      </c>
      <c r="C11" s="7">
        <v>7.1</v>
      </c>
      <c r="D11" s="11" t="s">
        <v>24</v>
      </c>
      <c r="E11" s="7">
        <v>7.4</v>
      </c>
      <c r="F11" s="7">
        <v>10.6</v>
      </c>
      <c r="G11" s="7">
        <v>8.9</v>
      </c>
      <c r="H11" s="7">
        <v>9.2</v>
      </c>
      <c r="I11" s="7">
        <v>14.1</v>
      </c>
      <c r="J11" s="11">
        <v>7.4</v>
      </c>
      <c r="K11" s="7">
        <v>7.9</v>
      </c>
      <c r="L11" s="7">
        <v>10.5</v>
      </c>
      <c r="M11" s="7">
        <v>5.6</v>
      </c>
    </row>
    <row r="12" spans="1:13" ht="12.75">
      <c r="A12" s="1">
        <f t="shared" si="0"/>
        <v>9</v>
      </c>
      <c r="B12" s="7">
        <v>8.4</v>
      </c>
      <c r="C12" s="7">
        <v>7.7</v>
      </c>
      <c r="D12" s="7">
        <v>8.2</v>
      </c>
      <c r="E12" s="7">
        <v>7</v>
      </c>
      <c r="F12" s="7">
        <v>10.6</v>
      </c>
      <c r="G12" s="7">
        <v>9.4</v>
      </c>
      <c r="H12" s="11">
        <v>11.5</v>
      </c>
      <c r="I12" s="7">
        <v>6.8</v>
      </c>
      <c r="J12" s="11">
        <v>7.1</v>
      </c>
      <c r="K12" s="7">
        <v>6.9</v>
      </c>
      <c r="L12" s="7">
        <v>6.8</v>
      </c>
      <c r="M12" s="7">
        <v>9.2</v>
      </c>
    </row>
    <row r="13" spans="1:13" ht="12.75">
      <c r="A13" s="1">
        <f t="shared" si="0"/>
        <v>10</v>
      </c>
      <c r="B13" s="7">
        <v>7.8</v>
      </c>
      <c r="C13" s="7">
        <v>5.2</v>
      </c>
      <c r="D13" s="11" t="s">
        <v>24</v>
      </c>
      <c r="E13" s="7">
        <v>14.5</v>
      </c>
      <c r="F13" s="7">
        <v>12.1</v>
      </c>
      <c r="G13" s="7">
        <v>9.2</v>
      </c>
      <c r="H13" s="11">
        <v>15.7</v>
      </c>
      <c r="I13" s="7">
        <v>7.8</v>
      </c>
      <c r="J13" s="7">
        <v>9.1</v>
      </c>
      <c r="K13" s="7">
        <v>2.6</v>
      </c>
      <c r="L13" s="7">
        <v>9.9</v>
      </c>
      <c r="M13" s="7">
        <v>8.1</v>
      </c>
    </row>
    <row r="14" spans="1:13" ht="12.75">
      <c r="A14" s="1">
        <f t="shared" si="0"/>
        <v>11</v>
      </c>
      <c r="B14" s="7">
        <v>14.9</v>
      </c>
      <c r="C14" s="7">
        <v>8.7</v>
      </c>
      <c r="D14" s="7">
        <v>12</v>
      </c>
      <c r="E14" s="7">
        <v>8.7</v>
      </c>
      <c r="F14" s="7">
        <v>12.4</v>
      </c>
      <c r="G14" s="7">
        <v>8.3</v>
      </c>
      <c r="H14" s="11">
        <v>18.4</v>
      </c>
      <c r="I14" s="7">
        <v>10.1</v>
      </c>
      <c r="J14" s="7">
        <v>6.4</v>
      </c>
      <c r="K14" s="7">
        <v>3.6</v>
      </c>
      <c r="L14" s="7">
        <v>17.7</v>
      </c>
      <c r="M14" s="7">
        <v>5.1</v>
      </c>
    </row>
    <row r="15" spans="1:13" ht="12.75">
      <c r="A15" s="1">
        <f t="shared" si="0"/>
        <v>12</v>
      </c>
      <c r="B15" s="7">
        <v>9.7</v>
      </c>
      <c r="C15" s="7">
        <v>8.7</v>
      </c>
      <c r="D15" s="7">
        <v>12.1</v>
      </c>
      <c r="E15" s="7">
        <v>13</v>
      </c>
      <c r="F15" s="7">
        <v>14.7</v>
      </c>
      <c r="G15" s="7">
        <v>8.5</v>
      </c>
      <c r="H15" s="11">
        <v>14.1</v>
      </c>
      <c r="I15" s="7">
        <v>9.9</v>
      </c>
      <c r="J15" s="7">
        <v>5.3</v>
      </c>
      <c r="K15" s="7">
        <v>9.4</v>
      </c>
      <c r="L15" s="7">
        <v>14.2</v>
      </c>
      <c r="M15" s="7">
        <v>2.9</v>
      </c>
    </row>
    <row r="16" spans="1:13" ht="12.75">
      <c r="A16" s="1">
        <f t="shared" si="0"/>
        <v>13</v>
      </c>
      <c r="B16" s="7">
        <v>10.8</v>
      </c>
      <c r="C16" s="7">
        <v>11.4</v>
      </c>
      <c r="D16" s="7">
        <v>19.3</v>
      </c>
      <c r="E16" s="7">
        <v>9.3</v>
      </c>
      <c r="F16" s="7">
        <v>9</v>
      </c>
      <c r="G16" s="7">
        <v>8.3</v>
      </c>
      <c r="H16" s="11">
        <v>11.6</v>
      </c>
      <c r="I16" s="7">
        <v>12</v>
      </c>
      <c r="J16" s="7">
        <v>5.5</v>
      </c>
      <c r="K16" s="7">
        <v>7.5</v>
      </c>
      <c r="L16" s="7">
        <v>13.6</v>
      </c>
      <c r="M16" s="7">
        <v>12.9</v>
      </c>
    </row>
    <row r="17" spans="1:13" ht="12.75">
      <c r="A17" s="1">
        <f t="shared" si="0"/>
        <v>14</v>
      </c>
      <c r="B17" s="7">
        <v>10</v>
      </c>
      <c r="C17" s="7">
        <v>12.5</v>
      </c>
      <c r="D17" s="7">
        <v>5.2</v>
      </c>
      <c r="E17" s="7">
        <v>8.2</v>
      </c>
      <c r="F17" s="7">
        <v>12.8</v>
      </c>
      <c r="G17" s="7">
        <v>8.2</v>
      </c>
      <c r="H17" s="7">
        <v>13.5</v>
      </c>
      <c r="I17" s="7">
        <v>14.2</v>
      </c>
      <c r="J17" s="7">
        <v>4</v>
      </c>
      <c r="K17" s="7">
        <v>6.5</v>
      </c>
      <c r="L17" s="7">
        <v>23.2</v>
      </c>
      <c r="M17" s="7">
        <v>10</v>
      </c>
    </row>
    <row r="18" spans="1:13" ht="12.75">
      <c r="A18" s="1">
        <f t="shared" si="0"/>
        <v>15</v>
      </c>
      <c r="B18" s="7">
        <v>11.4</v>
      </c>
      <c r="C18" s="7">
        <v>10.2</v>
      </c>
      <c r="D18" s="7">
        <v>7.7</v>
      </c>
      <c r="E18" s="7">
        <v>10.2</v>
      </c>
      <c r="F18" s="11" t="s">
        <v>24</v>
      </c>
      <c r="G18" s="7">
        <v>10.7</v>
      </c>
      <c r="H18" s="7">
        <v>10.4</v>
      </c>
      <c r="I18" s="7">
        <v>8.7</v>
      </c>
      <c r="J18" s="7">
        <v>6.5</v>
      </c>
      <c r="K18" s="7">
        <v>6.7</v>
      </c>
      <c r="L18" s="7">
        <v>19.3</v>
      </c>
      <c r="M18" s="7">
        <v>6.2</v>
      </c>
    </row>
    <row r="19" spans="1:13" ht="12.75">
      <c r="A19" s="1">
        <f t="shared" si="0"/>
        <v>16</v>
      </c>
      <c r="B19" s="7">
        <v>8.9</v>
      </c>
      <c r="C19" s="7">
        <v>8</v>
      </c>
      <c r="D19" s="7">
        <v>7.5</v>
      </c>
      <c r="E19" s="7">
        <v>13.9</v>
      </c>
      <c r="F19" s="7">
        <v>7.5</v>
      </c>
      <c r="G19" s="7">
        <v>11.9</v>
      </c>
      <c r="H19" s="7">
        <v>9</v>
      </c>
      <c r="I19" s="7">
        <v>7.3</v>
      </c>
      <c r="J19" s="11" t="s">
        <v>24</v>
      </c>
      <c r="K19" s="7">
        <v>12.6</v>
      </c>
      <c r="L19" s="7">
        <v>12.9</v>
      </c>
      <c r="M19" s="7">
        <v>6.2</v>
      </c>
    </row>
    <row r="20" spans="1:13" ht="12.75">
      <c r="A20" s="1">
        <f t="shared" si="0"/>
        <v>17</v>
      </c>
      <c r="B20" s="7">
        <v>16.2</v>
      </c>
      <c r="C20" s="7">
        <v>8.2</v>
      </c>
      <c r="D20" s="7">
        <v>6.7</v>
      </c>
      <c r="E20" s="11" t="s">
        <v>24</v>
      </c>
      <c r="F20" s="7">
        <v>5.9</v>
      </c>
      <c r="G20" s="7">
        <v>12.2</v>
      </c>
      <c r="H20" s="7">
        <v>6.1</v>
      </c>
      <c r="I20" s="7">
        <v>6</v>
      </c>
      <c r="J20" s="7">
        <v>11.7</v>
      </c>
      <c r="K20" s="7">
        <v>6.5</v>
      </c>
      <c r="L20" s="7">
        <v>8.9</v>
      </c>
      <c r="M20" s="7">
        <v>6.8</v>
      </c>
    </row>
    <row r="21" spans="1:13" ht="12.75">
      <c r="A21" s="1">
        <f t="shared" si="0"/>
        <v>18</v>
      </c>
      <c r="B21" s="7">
        <v>10.5</v>
      </c>
      <c r="C21" s="7">
        <v>9.2</v>
      </c>
      <c r="D21" s="7">
        <v>11.5</v>
      </c>
      <c r="E21" s="7">
        <v>7.1</v>
      </c>
      <c r="F21" s="7">
        <v>6.2</v>
      </c>
      <c r="G21" s="7">
        <v>8.6</v>
      </c>
      <c r="H21" s="7">
        <v>10.1</v>
      </c>
      <c r="I21" s="7">
        <v>9.9</v>
      </c>
      <c r="J21" s="7">
        <v>11</v>
      </c>
      <c r="K21" s="7">
        <v>5.6</v>
      </c>
      <c r="L21" s="7">
        <v>16.4</v>
      </c>
      <c r="M21" s="7">
        <v>6</v>
      </c>
    </row>
    <row r="22" spans="1:13" ht="12.75">
      <c r="A22" s="1">
        <f t="shared" si="0"/>
        <v>19</v>
      </c>
      <c r="B22" s="7">
        <v>7.3</v>
      </c>
      <c r="C22" s="7">
        <v>9</v>
      </c>
      <c r="D22" s="7">
        <v>13.3</v>
      </c>
      <c r="E22" s="7">
        <v>7.3</v>
      </c>
      <c r="F22" s="7">
        <v>9.2</v>
      </c>
      <c r="G22" s="7">
        <v>8.3</v>
      </c>
      <c r="H22" s="7">
        <v>8.5</v>
      </c>
      <c r="I22" s="7">
        <v>6.5</v>
      </c>
      <c r="J22" s="7">
        <v>11.6</v>
      </c>
      <c r="K22" s="7">
        <v>7.4</v>
      </c>
      <c r="L22" s="7">
        <v>18.6</v>
      </c>
      <c r="M22" s="7">
        <v>7.5</v>
      </c>
    </row>
    <row r="23" spans="1:13" ht="12.75">
      <c r="A23" s="1">
        <f t="shared" si="0"/>
        <v>20</v>
      </c>
      <c r="B23" s="7">
        <v>9.9</v>
      </c>
      <c r="C23" s="7">
        <v>8.2</v>
      </c>
      <c r="D23" s="7">
        <v>14</v>
      </c>
      <c r="E23" s="7">
        <v>7.2</v>
      </c>
      <c r="F23" s="7">
        <v>8.4</v>
      </c>
      <c r="G23" s="7">
        <v>9</v>
      </c>
      <c r="H23" s="7">
        <v>10.4</v>
      </c>
      <c r="I23" s="7">
        <v>6.2</v>
      </c>
      <c r="J23" s="11" t="s">
        <v>24</v>
      </c>
      <c r="K23" s="7">
        <v>9.5</v>
      </c>
      <c r="L23" s="7">
        <v>16.5</v>
      </c>
      <c r="M23" s="7">
        <v>18.5</v>
      </c>
    </row>
    <row r="24" spans="1:13" ht="12.75">
      <c r="A24" s="1">
        <f t="shared" si="0"/>
        <v>21</v>
      </c>
      <c r="B24" s="7">
        <v>11.5</v>
      </c>
      <c r="C24" s="7">
        <v>6.5</v>
      </c>
      <c r="D24" s="7">
        <v>14.6</v>
      </c>
      <c r="E24" s="7">
        <v>6.6</v>
      </c>
      <c r="F24" s="7">
        <v>7.7</v>
      </c>
      <c r="G24" s="7">
        <v>10.8</v>
      </c>
      <c r="H24" s="7">
        <v>10.3</v>
      </c>
      <c r="I24" s="7">
        <v>6.4</v>
      </c>
      <c r="J24" s="7">
        <v>11.7</v>
      </c>
      <c r="K24" s="7">
        <v>7.6</v>
      </c>
      <c r="L24" s="7">
        <v>12.3</v>
      </c>
      <c r="M24" s="7">
        <v>13.9</v>
      </c>
    </row>
    <row r="25" spans="1:13" ht="12.75">
      <c r="A25" s="1">
        <f t="shared" si="0"/>
        <v>22</v>
      </c>
      <c r="B25" s="7">
        <v>14.3</v>
      </c>
      <c r="C25" s="7">
        <v>8.2</v>
      </c>
      <c r="D25" s="7">
        <v>11.8</v>
      </c>
      <c r="E25" s="7">
        <v>6.1</v>
      </c>
      <c r="F25" s="7">
        <v>7.2</v>
      </c>
      <c r="G25" s="7">
        <v>11.2</v>
      </c>
      <c r="H25" s="7">
        <v>9.2</v>
      </c>
      <c r="I25" s="7">
        <v>8.8</v>
      </c>
      <c r="J25" s="7">
        <v>7.3</v>
      </c>
      <c r="K25" s="7">
        <v>4.5</v>
      </c>
      <c r="L25" s="7">
        <v>16.6</v>
      </c>
      <c r="M25" s="7">
        <v>7.7</v>
      </c>
    </row>
    <row r="26" spans="1:13" ht="12.75">
      <c r="A26" s="1">
        <f t="shared" si="0"/>
        <v>23</v>
      </c>
      <c r="B26" s="7">
        <v>7.3</v>
      </c>
      <c r="C26" s="7">
        <v>16.8</v>
      </c>
      <c r="D26" s="7">
        <v>9.1</v>
      </c>
      <c r="E26" s="7">
        <v>6.3</v>
      </c>
      <c r="F26" s="7">
        <v>5.7</v>
      </c>
      <c r="G26" s="7">
        <v>11.1</v>
      </c>
      <c r="H26" s="7">
        <v>14.5</v>
      </c>
      <c r="I26" s="7">
        <v>6.4</v>
      </c>
      <c r="J26" s="7">
        <v>6</v>
      </c>
      <c r="K26" s="7">
        <v>5.3</v>
      </c>
      <c r="L26" s="7">
        <v>19.9</v>
      </c>
      <c r="M26" s="7">
        <v>7.2</v>
      </c>
    </row>
    <row r="27" spans="1:13" ht="12.75">
      <c r="A27" s="1">
        <f t="shared" si="0"/>
        <v>24</v>
      </c>
      <c r="B27" s="7">
        <v>9.1</v>
      </c>
      <c r="C27" s="7">
        <v>10.6</v>
      </c>
      <c r="D27" s="7">
        <v>7.2</v>
      </c>
      <c r="E27" s="7">
        <v>9.1</v>
      </c>
      <c r="F27" s="7">
        <v>8.2</v>
      </c>
      <c r="G27" s="7">
        <v>12.9</v>
      </c>
      <c r="H27" s="7">
        <v>10.7</v>
      </c>
      <c r="I27" s="7">
        <v>8.7</v>
      </c>
      <c r="J27" s="7">
        <v>7.8</v>
      </c>
      <c r="K27" s="7">
        <v>6.8</v>
      </c>
      <c r="L27" s="7">
        <v>13.4</v>
      </c>
      <c r="M27" s="7">
        <v>4.6</v>
      </c>
    </row>
    <row r="28" spans="1:13" ht="12.75">
      <c r="A28" s="1">
        <f t="shared" si="0"/>
        <v>25</v>
      </c>
      <c r="B28" s="7">
        <v>22.8</v>
      </c>
      <c r="C28" s="7">
        <v>9</v>
      </c>
      <c r="D28" s="7">
        <v>8.3</v>
      </c>
      <c r="E28" s="7">
        <v>10.7</v>
      </c>
      <c r="F28" s="7">
        <v>6.1</v>
      </c>
      <c r="G28" s="7">
        <v>20.7</v>
      </c>
      <c r="H28" s="7">
        <v>12.1</v>
      </c>
      <c r="I28" s="11">
        <v>16.8</v>
      </c>
      <c r="J28" s="7">
        <v>9.7</v>
      </c>
      <c r="K28" s="7">
        <v>7.7</v>
      </c>
      <c r="L28" s="7">
        <v>8.7</v>
      </c>
      <c r="M28" s="7">
        <v>4.8</v>
      </c>
    </row>
    <row r="29" spans="1:13" ht="12.75">
      <c r="A29" s="1">
        <f t="shared" si="0"/>
        <v>26</v>
      </c>
      <c r="B29" s="7">
        <v>20.7</v>
      </c>
      <c r="C29" s="7">
        <v>8.6</v>
      </c>
      <c r="D29" s="7">
        <v>6.4</v>
      </c>
      <c r="E29" s="7">
        <v>9.4</v>
      </c>
      <c r="F29" s="7">
        <v>6.5</v>
      </c>
      <c r="G29" s="7">
        <v>21</v>
      </c>
      <c r="H29" s="7">
        <v>9</v>
      </c>
      <c r="I29" s="7">
        <v>21.2</v>
      </c>
      <c r="J29" s="7">
        <v>12.1</v>
      </c>
      <c r="K29" s="7">
        <v>8.4</v>
      </c>
      <c r="L29" s="7">
        <v>7.1</v>
      </c>
      <c r="M29" s="11" t="s">
        <v>24</v>
      </c>
    </row>
    <row r="30" spans="1:13" ht="12.75">
      <c r="A30" s="1">
        <f t="shared" si="0"/>
        <v>27</v>
      </c>
      <c r="B30" s="7">
        <v>8</v>
      </c>
      <c r="C30" s="7">
        <v>8</v>
      </c>
      <c r="D30" s="11" t="s">
        <v>24</v>
      </c>
      <c r="E30" s="7">
        <v>10</v>
      </c>
      <c r="F30" s="7">
        <v>7.7</v>
      </c>
      <c r="G30" s="7">
        <v>14.5</v>
      </c>
      <c r="H30" s="7">
        <v>8.3</v>
      </c>
      <c r="I30" s="7">
        <v>22.8</v>
      </c>
      <c r="J30" s="7">
        <v>10.7</v>
      </c>
      <c r="K30" s="7">
        <v>7</v>
      </c>
      <c r="L30" s="7">
        <v>10.3</v>
      </c>
      <c r="M30" s="11" t="s">
        <v>24</v>
      </c>
    </row>
    <row r="31" spans="1:13" ht="12.75">
      <c r="A31" s="1">
        <f t="shared" si="0"/>
        <v>28</v>
      </c>
      <c r="B31" s="7">
        <v>5.8</v>
      </c>
      <c r="C31" s="7">
        <v>7.5</v>
      </c>
      <c r="D31" s="7">
        <v>4.3</v>
      </c>
      <c r="E31" s="7">
        <v>8.1</v>
      </c>
      <c r="F31" s="7">
        <v>14.4</v>
      </c>
      <c r="G31" s="7">
        <v>10.9</v>
      </c>
      <c r="H31" s="7">
        <v>9.7</v>
      </c>
      <c r="I31" s="7">
        <v>17.5</v>
      </c>
      <c r="J31" s="7">
        <v>8</v>
      </c>
      <c r="K31" s="7">
        <v>8</v>
      </c>
      <c r="L31" s="7">
        <v>17.9</v>
      </c>
      <c r="M31" s="11" t="s">
        <v>24</v>
      </c>
    </row>
    <row r="32" spans="1:13" ht="12.75">
      <c r="A32" s="1">
        <f t="shared" si="0"/>
        <v>29</v>
      </c>
      <c r="B32" s="7">
        <v>5</v>
      </c>
      <c r="C32" s="3"/>
      <c r="D32" s="7">
        <v>5.2</v>
      </c>
      <c r="E32" s="7">
        <v>10.7</v>
      </c>
      <c r="F32" s="7">
        <v>8.1</v>
      </c>
      <c r="G32" s="7">
        <v>15.2</v>
      </c>
      <c r="H32" s="7">
        <v>15.1</v>
      </c>
      <c r="I32" s="7">
        <v>12.9</v>
      </c>
      <c r="J32" s="7">
        <v>5.5</v>
      </c>
      <c r="K32" s="7">
        <v>8.9</v>
      </c>
      <c r="L32" s="7">
        <v>13</v>
      </c>
      <c r="M32" s="7">
        <v>9</v>
      </c>
    </row>
    <row r="33" spans="1:13" ht="12.75">
      <c r="A33" s="1">
        <f t="shared" si="0"/>
        <v>30</v>
      </c>
      <c r="B33" s="7">
        <v>7.8</v>
      </c>
      <c r="C33" s="3"/>
      <c r="D33" s="7">
        <v>8.5</v>
      </c>
      <c r="E33" s="7">
        <v>8.1</v>
      </c>
      <c r="F33" s="11">
        <v>10.2</v>
      </c>
      <c r="G33" s="7">
        <v>10.6</v>
      </c>
      <c r="H33" s="7">
        <v>8.3</v>
      </c>
      <c r="I33" s="7">
        <v>11.3</v>
      </c>
      <c r="J33" s="7">
        <v>7.5</v>
      </c>
      <c r="K33" s="7">
        <v>6.9</v>
      </c>
      <c r="L33" s="7">
        <v>3.7</v>
      </c>
      <c r="M33" s="7">
        <v>12.4</v>
      </c>
    </row>
    <row r="34" spans="1:13" ht="12.75">
      <c r="A34" s="1">
        <f t="shared" si="0"/>
        <v>31</v>
      </c>
      <c r="B34" s="7">
        <v>10.8</v>
      </c>
      <c r="C34" s="3"/>
      <c r="D34" s="7">
        <v>8.9</v>
      </c>
      <c r="E34" s="3"/>
      <c r="F34" s="7">
        <v>15</v>
      </c>
      <c r="G34" s="3"/>
      <c r="H34" s="7">
        <v>7.2</v>
      </c>
      <c r="I34" s="7">
        <v>10.1</v>
      </c>
      <c r="J34" s="3"/>
      <c r="K34" s="7">
        <v>6.2</v>
      </c>
      <c r="L34" s="7"/>
      <c r="M34" s="7">
        <v>18.5</v>
      </c>
    </row>
    <row r="35" spans="1:13" ht="12.75">
      <c r="A35" s="1" t="s">
        <v>2</v>
      </c>
      <c r="B35" s="6">
        <f>MAX(B4:B34)</f>
        <v>22.8</v>
      </c>
      <c r="C35" s="6">
        <f aca="true" t="shared" si="1" ref="C35:M35">MAX(C4:C34)</f>
        <v>19.7</v>
      </c>
      <c r="D35" s="6">
        <f>MAX(D4:D34)</f>
        <v>19.3</v>
      </c>
      <c r="E35" s="6">
        <f t="shared" si="1"/>
        <v>14.5</v>
      </c>
      <c r="F35" s="6">
        <f>MAX(F4:F34)</f>
        <v>15</v>
      </c>
      <c r="G35" s="6">
        <f t="shared" si="1"/>
        <v>21</v>
      </c>
      <c r="H35" s="6">
        <f>MAX(H4:H34)</f>
        <v>18.4</v>
      </c>
      <c r="I35" s="6">
        <f>MAX(I4:I34)</f>
        <v>22.8</v>
      </c>
      <c r="J35" s="6">
        <f t="shared" si="1"/>
        <v>14.5</v>
      </c>
      <c r="K35" s="6">
        <v>6.8</v>
      </c>
      <c r="L35" s="6">
        <f>MAX(L4:L34)</f>
        <v>23.2</v>
      </c>
      <c r="M35" s="6">
        <f t="shared" si="1"/>
        <v>18.5</v>
      </c>
    </row>
    <row r="36" ht="12.75"/>
    <row r="37" spans="1:14" ht="12.75">
      <c r="A37" s="1" t="s">
        <v>3</v>
      </c>
      <c r="B37" s="1">
        <f>MAX(B4:M34)</f>
        <v>23.2</v>
      </c>
      <c r="D37" s="1" t="s">
        <v>4</v>
      </c>
      <c r="E37" s="6">
        <f>AVERAGE(B4:M34)</f>
        <v>9.93048433048433</v>
      </c>
      <c r="G37" s="1" t="s">
        <v>5</v>
      </c>
      <c r="H37" s="6">
        <f>STDEV(B4:M34)</f>
        <v>3.763464899592939</v>
      </c>
      <c r="J37" s="1" t="s">
        <v>6</v>
      </c>
      <c r="K37" s="1">
        <f>COUNT(B4:M34)</f>
        <v>351</v>
      </c>
      <c r="M37" s="1" t="s">
        <v>18</v>
      </c>
      <c r="N37" s="6">
        <f>K37/365*100</f>
        <v>96.16438356164385</v>
      </c>
    </row>
    <row r="38" ht="12.75"/>
    <row r="39" spans="3:13" ht="12.75">
      <c r="C39" s="1" t="s">
        <v>15</v>
      </c>
      <c r="D39" s="6">
        <f>COUNT(B4:D34)/90*100</f>
        <v>94.44444444444444</v>
      </c>
      <c r="F39" s="1" t="s">
        <v>17</v>
      </c>
      <c r="G39" s="6">
        <f>COUNT(E4:G34)/91*100</f>
        <v>97.8021978021978</v>
      </c>
      <c r="I39" s="1" t="s">
        <v>16</v>
      </c>
      <c r="J39" s="6">
        <f>COUNT(H4:J34)/92*100</f>
        <v>96.73913043478261</v>
      </c>
      <c r="L39" s="1" t="s">
        <v>19</v>
      </c>
      <c r="M39" s="6">
        <f>COUNT(K4:M34)/92*100</f>
        <v>95.65217391304348</v>
      </c>
    </row>
    <row r="40" ht="12.75"/>
    <row r="41" spans="1:3" ht="12.75">
      <c r="A41" s="1" t="s">
        <v>22</v>
      </c>
      <c r="C41" s="8">
        <f>PERCENTILE(B4:M34,0.98)</f>
        <v>19.9</v>
      </c>
    </row>
    <row r="42" spans="1:13" ht="12.75">
      <c r="A42" s="1" t="s">
        <v>21</v>
      </c>
      <c r="B42" s="7">
        <f>COUNT(B4:B34)/31*100</f>
        <v>93.54838709677419</v>
      </c>
      <c r="C42" s="7">
        <f>COUNT(C4:C34)/28*100</f>
        <v>100</v>
      </c>
      <c r="D42" s="7">
        <f>COUNT(D4:D34)/31*100</f>
        <v>90.32258064516128</v>
      </c>
      <c r="E42" s="7">
        <f>COUNT(E4:E34)/30*100</f>
        <v>96.66666666666667</v>
      </c>
      <c r="F42" s="7">
        <f>COUNT(F4:F34)/31*100</f>
        <v>96.7741935483871</v>
      </c>
      <c r="G42" s="7">
        <f>COUNT(G4:G34)/30*100</f>
        <v>100</v>
      </c>
      <c r="H42" s="7">
        <f>COUNT(H4:H34)/31*100</f>
        <v>100</v>
      </c>
      <c r="I42" s="7">
        <f>COUNT(I4:I34)/31*100</f>
        <v>100</v>
      </c>
      <c r="J42" s="7">
        <f>COUNT(J4:J34)/30*100</f>
        <v>90</v>
      </c>
      <c r="K42" s="7">
        <f>COUNT(K4:K34)/31*100</f>
        <v>100</v>
      </c>
      <c r="L42" s="7">
        <f>COUNT(L4:L34)/30*100</f>
        <v>100</v>
      </c>
      <c r="M42" s="7">
        <f>COUNT(M4:M34)/31*100</f>
        <v>87.09677419354838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F16" sqref="F16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27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14.6</v>
      </c>
      <c r="C4" s="3"/>
      <c r="D4" s="3"/>
      <c r="E4" s="3"/>
      <c r="F4" s="11" t="s">
        <v>24</v>
      </c>
      <c r="G4" s="3"/>
      <c r="H4" s="3"/>
      <c r="I4" s="3"/>
      <c r="J4" s="3"/>
      <c r="K4" s="3"/>
      <c r="L4" s="3"/>
      <c r="M4" s="3"/>
    </row>
    <row r="5" spans="1:13" ht="12.75">
      <c r="A5" s="1">
        <f aca="true" t="shared" si="0" ref="A5:A34">+A4+1</f>
        <v>2</v>
      </c>
      <c r="B5" s="3"/>
      <c r="C5" s="3"/>
      <c r="D5" s="11" t="s">
        <v>24</v>
      </c>
      <c r="E5" s="3"/>
      <c r="F5" s="3"/>
      <c r="G5" s="3"/>
      <c r="H5" s="3"/>
      <c r="I5" s="3"/>
      <c r="J5" s="3"/>
      <c r="K5" s="3"/>
      <c r="L5" s="7"/>
      <c r="M5" s="7"/>
    </row>
    <row r="6" spans="1:13" ht="12.75">
      <c r="A6" s="1">
        <f t="shared" si="0"/>
        <v>3</v>
      </c>
      <c r="B6" s="3"/>
      <c r="C6" s="3"/>
      <c r="D6" s="3"/>
      <c r="E6" s="3"/>
      <c r="F6" s="3"/>
      <c r="G6" s="3"/>
      <c r="H6" s="3"/>
      <c r="I6" s="3"/>
      <c r="J6" s="5"/>
      <c r="K6" s="3"/>
      <c r="L6" s="7"/>
      <c r="M6" s="7">
        <v>13.3</v>
      </c>
    </row>
    <row r="7" spans="1:13" ht="12.75">
      <c r="A7" s="1">
        <f t="shared" si="0"/>
        <v>4</v>
      </c>
      <c r="B7" s="3"/>
      <c r="C7" s="3"/>
      <c r="D7" s="3"/>
      <c r="E7" s="3"/>
      <c r="F7" s="3"/>
      <c r="G7" s="3"/>
      <c r="H7" s="3"/>
      <c r="I7" s="3"/>
      <c r="J7" s="3"/>
      <c r="K7" s="7">
        <v>5.3</v>
      </c>
      <c r="L7" s="7"/>
      <c r="M7" s="7"/>
    </row>
    <row r="8" spans="1:13" ht="12.75">
      <c r="A8" s="1">
        <f t="shared" si="0"/>
        <v>5</v>
      </c>
      <c r="B8" s="3"/>
      <c r="C8" s="3"/>
      <c r="D8" s="3"/>
      <c r="E8" s="3"/>
      <c r="F8" s="3"/>
      <c r="G8" s="3"/>
      <c r="H8" s="3"/>
      <c r="I8" s="7">
        <v>14</v>
      </c>
      <c r="J8" s="3"/>
      <c r="K8" s="3"/>
      <c r="L8" s="7"/>
      <c r="M8" s="7"/>
    </row>
    <row r="9" spans="1:13" ht="12.75">
      <c r="A9" s="1">
        <f t="shared" si="0"/>
        <v>6</v>
      </c>
      <c r="B9" s="3"/>
      <c r="C9" s="11" t="s">
        <v>24</v>
      </c>
      <c r="D9" s="3"/>
      <c r="E9" s="3"/>
      <c r="F9" s="3"/>
      <c r="G9" s="7">
        <v>13.8</v>
      </c>
      <c r="H9" s="3"/>
      <c r="I9" s="3"/>
      <c r="J9" s="3"/>
      <c r="K9" s="3"/>
      <c r="L9" s="7"/>
      <c r="M9" s="7"/>
    </row>
    <row r="10" spans="1:13" ht="12.75">
      <c r="A10" s="1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7"/>
      <c r="M10" s="7"/>
    </row>
    <row r="11" spans="1:13" ht="12.75">
      <c r="A11" s="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7"/>
      <c r="M11" s="7"/>
    </row>
    <row r="12" spans="1:13" ht="12.75">
      <c r="A12" s="1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7">
        <v>6.5</v>
      </c>
      <c r="M12" s="7"/>
    </row>
    <row r="13" spans="1:13" ht="12.75">
      <c r="A13" s="1">
        <f t="shared" si="0"/>
        <v>10</v>
      </c>
      <c r="B13" s="3"/>
      <c r="C13" s="3"/>
      <c r="D13" s="3"/>
      <c r="E13" s="7">
        <v>15.4</v>
      </c>
      <c r="F13" s="3"/>
      <c r="G13" s="3"/>
      <c r="H13" s="3"/>
      <c r="I13" s="3"/>
      <c r="J13" s="7">
        <v>9.3</v>
      </c>
      <c r="K13" s="3"/>
      <c r="L13" s="7"/>
      <c r="M13" s="7"/>
    </row>
    <row r="14" spans="1:13" ht="12.75">
      <c r="A14" s="1">
        <f t="shared" si="0"/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7"/>
      <c r="M14" s="7"/>
    </row>
    <row r="15" spans="1:13" ht="12.75">
      <c r="A15" s="1">
        <f t="shared" si="0"/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7"/>
      <c r="M15" s="7"/>
    </row>
    <row r="16" spans="1:13" ht="12.75">
      <c r="A16" s="1">
        <f t="shared" si="0"/>
        <v>13</v>
      </c>
      <c r="B16" s="7">
        <v>10.9</v>
      </c>
      <c r="C16" s="3"/>
      <c r="D16" s="3"/>
      <c r="E16" s="3"/>
      <c r="F16" s="7">
        <v>9.9</v>
      </c>
      <c r="G16" s="3"/>
      <c r="H16" s="3"/>
      <c r="I16" s="3"/>
      <c r="J16" s="3"/>
      <c r="K16" s="3"/>
      <c r="L16" s="7"/>
      <c r="M16" s="7"/>
    </row>
    <row r="17" spans="1:13" ht="12.75">
      <c r="A17" s="1">
        <f t="shared" si="0"/>
        <v>14</v>
      </c>
      <c r="B17" s="3"/>
      <c r="C17" s="3"/>
      <c r="D17" s="7">
        <v>5.2</v>
      </c>
      <c r="E17" s="3"/>
      <c r="F17" s="3"/>
      <c r="G17" s="3"/>
      <c r="H17" s="3"/>
      <c r="I17" s="3"/>
      <c r="J17" s="3"/>
      <c r="K17" s="3"/>
      <c r="L17" s="7"/>
      <c r="M17" s="7"/>
    </row>
    <row r="18" spans="1:13" ht="12.75">
      <c r="A18" s="1">
        <f t="shared" si="0"/>
        <v>15</v>
      </c>
      <c r="B18" s="3"/>
      <c r="C18" s="3"/>
      <c r="D18" s="7"/>
      <c r="E18" s="3"/>
      <c r="F18" s="3"/>
      <c r="G18" s="3"/>
      <c r="H18" s="3"/>
      <c r="I18" s="3"/>
      <c r="J18" s="3"/>
      <c r="K18" s="3"/>
      <c r="L18" s="7"/>
      <c r="M18" s="7">
        <v>5.9</v>
      </c>
    </row>
    <row r="19" spans="1:13" ht="12.75">
      <c r="A19" s="1">
        <f t="shared" si="0"/>
        <v>16</v>
      </c>
      <c r="B19" s="3"/>
      <c r="C19" s="3"/>
      <c r="D19" s="7"/>
      <c r="E19" s="3"/>
      <c r="F19" s="3"/>
      <c r="G19" s="3"/>
      <c r="H19" s="3"/>
      <c r="I19" s="3"/>
      <c r="J19" s="3"/>
      <c r="K19" s="7">
        <v>7.5</v>
      </c>
      <c r="L19" s="7"/>
      <c r="M19" s="7"/>
    </row>
    <row r="20" spans="1:13" ht="12.75">
      <c r="A20" s="1">
        <f t="shared" si="0"/>
        <v>17</v>
      </c>
      <c r="B20" s="3"/>
      <c r="C20" s="3"/>
      <c r="D20" s="7">
        <v>6.9</v>
      </c>
      <c r="E20" s="3"/>
      <c r="F20" s="3"/>
      <c r="G20" s="3"/>
      <c r="H20" s="7">
        <v>5.7</v>
      </c>
      <c r="I20" s="7">
        <v>7</v>
      </c>
      <c r="J20" s="3"/>
      <c r="K20" s="3"/>
      <c r="L20" s="7"/>
      <c r="M20" s="7"/>
    </row>
    <row r="21" spans="1:13" ht="12.75">
      <c r="A21" s="1">
        <f t="shared" si="0"/>
        <v>18</v>
      </c>
      <c r="B21" s="3"/>
      <c r="C21" s="11" t="s">
        <v>24</v>
      </c>
      <c r="D21" s="3"/>
      <c r="E21" s="3"/>
      <c r="F21" s="3"/>
      <c r="G21" s="7">
        <v>10.9</v>
      </c>
      <c r="H21" s="7"/>
      <c r="I21" s="7"/>
      <c r="J21" s="3"/>
      <c r="K21" s="3"/>
      <c r="L21" s="7"/>
      <c r="M21" s="7"/>
    </row>
    <row r="22" spans="1:13" ht="12.75">
      <c r="A22" s="1">
        <f t="shared" si="0"/>
        <v>19</v>
      </c>
      <c r="B22" s="3"/>
      <c r="C22" s="3"/>
      <c r="D22" s="3"/>
      <c r="E22" s="7">
        <v>7.8</v>
      </c>
      <c r="F22" s="3"/>
      <c r="G22" s="3"/>
      <c r="H22" s="7"/>
      <c r="I22" s="7"/>
      <c r="J22" s="3"/>
      <c r="K22" s="3"/>
      <c r="L22" s="7"/>
      <c r="M22" s="7"/>
    </row>
    <row r="23" spans="1:13" ht="12.75">
      <c r="A23" s="1">
        <f t="shared" si="0"/>
        <v>20</v>
      </c>
      <c r="B23" s="3"/>
      <c r="C23" s="3"/>
      <c r="D23" s="3"/>
      <c r="E23" s="3"/>
      <c r="F23" s="3"/>
      <c r="G23" s="3"/>
      <c r="H23" s="7"/>
      <c r="I23" s="7"/>
      <c r="J23" s="3"/>
      <c r="K23" s="3"/>
      <c r="L23" s="7"/>
      <c r="M23" s="7"/>
    </row>
    <row r="24" spans="1:13" ht="12.75">
      <c r="A24" s="1">
        <f t="shared" si="0"/>
        <v>21</v>
      </c>
      <c r="B24" s="3"/>
      <c r="C24" s="3"/>
      <c r="D24" s="3"/>
      <c r="E24" s="3"/>
      <c r="F24" s="3"/>
      <c r="G24" s="3"/>
      <c r="H24" s="7"/>
      <c r="I24" s="7"/>
      <c r="J24" s="3"/>
      <c r="K24" s="3"/>
      <c r="L24" s="7">
        <v>12.2</v>
      </c>
      <c r="M24" s="7"/>
    </row>
    <row r="25" spans="1:13" ht="12.75">
      <c r="A25" s="1">
        <f t="shared" si="0"/>
        <v>22</v>
      </c>
      <c r="B25" s="3"/>
      <c r="C25" s="3"/>
      <c r="D25" s="3"/>
      <c r="E25" s="3"/>
      <c r="F25" s="3"/>
      <c r="G25" s="3"/>
      <c r="H25" s="7"/>
      <c r="I25" s="7"/>
      <c r="J25" s="7">
        <v>7</v>
      </c>
      <c r="K25" s="3"/>
      <c r="L25" s="7"/>
      <c r="M25" s="7"/>
    </row>
    <row r="26" spans="1:13" ht="12.75">
      <c r="A26" s="1">
        <f t="shared" si="0"/>
        <v>23</v>
      </c>
      <c r="B26" s="3"/>
      <c r="C26" s="3"/>
      <c r="D26" s="3"/>
      <c r="E26" s="3"/>
      <c r="F26" s="3"/>
      <c r="G26" s="5"/>
      <c r="H26" s="7"/>
      <c r="I26" s="7"/>
      <c r="J26" s="3"/>
      <c r="K26" s="3"/>
      <c r="L26" s="7"/>
      <c r="M26" s="7"/>
    </row>
    <row r="27" spans="1:13" ht="12.75">
      <c r="A27" s="1">
        <f t="shared" si="0"/>
        <v>24</v>
      </c>
      <c r="B27" s="3"/>
      <c r="C27" s="3"/>
      <c r="D27" s="3"/>
      <c r="E27" s="3"/>
      <c r="F27" s="3"/>
      <c r="G27" s="3"/>
      <c r="H27" s="7">
        <v>11.7</v>
      </c>
      <c r="I27" s="7"/>
      <c r="J27" s="3"/>
      <c r="K27" s="3"/>
      <c r="L27" s="7"/>
      <c r="M27" s="7"/>
    </row>
    <row r="28" spans="1:13" ht="12.75">
      <c r="A28" s="1">
        <f t="shared" si="0"/>
        <v>25</v>
      </c>
      <c r="B28" s="7">
        <v>24.7</v>
      </c>
      <c r="C28" s="3"/>
      <c r="D28" s="3"/>
      <c r="E28" s="3"/>
      <c r="F28" s="7">
        <v>7.3</v>
      </c>
      <c r="G28" s="3"/>
      <c r="H28" s="3"/>
      <c r="I28" s="7"/>
      <c r="J28" s="3"/>
      <c r="K28" s="3"/>
      <c r="L28" s="7"/>
      <c r="M28" s="7"/>
    </row>
    <row r="29" spans="1:13" ht="12.75">
      <c r="A29" s="1">
        <f t="shared" si="0"/>
        <v>26</v>
      </c>
      <c r="B29" s="3"/>
      <c r="C29" s="3"/>
      <c r="D29" s="7">
        <v>6.7</v>
      </c>
      <c r="E29" s="3"/>
      <c r="F29" s="3"/>
      <c r="G29" s="3"/>
      <c r="H29" s="3"/>
      <c r="I29" s="7"/>
      <c r="J29" s="3"/>
      <c r="K29" s="3"/>
      <c r="L29" s="7"/>
      <c r="M29" s="7"/>
    </row>
    <row r="30" spans="1:13" ht="12.75">
      <c r="A30" s="1">
        <f t="shared" si="0"/>
        <v>27</v>
      </c>
      <c r="B30" s="3"/>
      <c r="C30" s="3"/>
      <c r="D30" s="7"/>
      <c r="E30" s="3"/>
      <c r="F30" s="3"/>
      <c r="G30" s="3"/>
      <c r="H30" s="3"/>
      <c r="I30" s="7"/>
      <c r="J30" s="3"/>
      <c r="K30" s="3"/>
      <c r="L30" s="7"/>
      <c r="M30" s="7">
        <v>8.3</v>
      </c>
    </row>
    <row r="31" spans="1:13" ht="12.75">
      <c r="A31" s="1">
        <f t="shared" si="0"/>
        <v>28</v>
      </c>
      <c r="B31" s="3"/>
      <c r="C31" s="3"/>
      <c r="D31" s="7"/>
      <c r="E31" s="3"/>
      <c r="F31" s="3"/>
      <c r="G31" s="3"/>
      <c r="H31" s="3"/>
      <c r="I31" s="7"/>
      <c r="J31" s="3"/>
      <c r="K31" s="7">
        <v>8.7</v>
      </c>
      <c r="L31" s="7"/>
      <c r="M31" s="7"/>
    </row>
    <row r="32" spans="1:13" ht="12.75">
      <c r="A32" s="1">
        <f t="shared" si="0"/>
        <v>29</v>
      </c>
      <c r="B32" s="3"/>
      <c r="C32" s="3"/>
      <c r="D32" s="11" t="s">
        <v>24</v>
      </c>
      <c r="E32" s="3"/>
      <c r="F32" s="3"/>
      <c r="G32" s="3"/>
      <c r="H32" s="3"/>
      <c r="I32" s="7">
        <v>12.8</v>
      </c>
      <c r="J32" s="3"/>
      <c r="K32" s="3"/>
      <c r="L32" s="3"/>
      <c r="M32" s="3"/>
    </row>
    <row r="33" spans="1:13" ht="12.75">
      <c r="A33" s="1">
        <f t="shared" si="0"/>
        <v>30</v>
      </c>
      <c r="B33" s="3"/>
      <c r="C33" s="3"/>
      <c r="D33" s="3"/>
      <c r="E33" s="3"/>
      <c r="F33" s="3"/>
      <c r="G33" s="7">
        <v>10.5</v>
      </c>
      <c r="H33" s="3"/>
      <c r="I33" s="3"/>
      <c r="J33" s="3"/>
      <c r="K33" s="3"/>
      <c r="L33" s="3"/>
      <c r="M33" s="3"/>
    </row>
    <row r="34" spans="1:13" ht="12.75">
      <c r="A34" s="1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1" t="s">
        <v>2</v>
      </c>
      <c r="B35" s="6">
        <f>MAX(B4:B34)</f>
        <v>24.7</v>
      </c>
      <c r="C35" s="6">
        <f aca="true" t="shared" si="1" ref="C35:M35">MAX(C4:C34)</f>
        <v>0</v>
      </c>
      <c r="D35" s="6">
        <f>MAX(D4:D34)</f>
        <v>6.9</v>
      </c>
      <c r="E35" s="6">
        <f t="shared" si="1"/>
        <v>15.4</v>
      </c>
      <c r="F35" s="6">
        <f>MAX(F4:F34)</f>
        <v>9.9</v>
      </c>
      <c r="G35" s="6">
        <f t="shared" si="1"/>
        <v>13.8</v>
      </c>
      <c r="H35" s="6">
        <f>MAX(H4:H34)</f>
        <v>11.7</v>
      </c>
      <c r="I35" s="6">
        <f>MAX(I4:I34)</f>
        <v>14</v>
      </c>
      <c r="J35" s="6">
        <f t="shared" si="1"/>
        <v>9.3</v>
      </c>
      <c r="K35" s="6">
        <f>MAX(K4:K34)</f>
        <v>8.7</v>
      </c>
      <c r="L35" s="6">
        <f>MAX(L4:L34)</f>
        <v>12.2</v>
      </c>
      <c r="M35" s="6">
        <f t="shared" si="1"/>
        <v>13.3</v>
      </c>
    </row>
    <row r="36" ht="12.75"/>
    <row r="37" spans="1:14" ht="12.75">
      <c r="A37" s="1" t="s">
        <v>3</v>
      </c>
      <c r="B37" s="1">
        <f>MAX(B4:M34)</f>
        <v>24.7</v>
      </c>
      <c r="D37" s="1" t="s">
        <v>4</v>
      </c>
      <c r="E37" s="6">
        <f>AVERAGE(B4:M34)</f>
        <v>9.992857142857144</v>
      </c>
      <c r="G37" s="1" t="s">
        <v>5</v>
      </c>
      <c r="H37" s="6">
        <f>STDEV(B4:M34)</f>
        <v>4.215573294471129</v>
      </c>
      <c r="J37" s="1" t="s">
        <v>6</v>
      </c>
      <c r="K37" s="1">
        <f>COUNT(B4:M34)</f>
        <v>28</v>
      </c>
      <c r="M37" s="1" t="s">
        <v>18</v>
      </c>
      <c r="N37" s="6">
        <f>K37/365*100</f>
        <v>7.671232876712329</v>
      </c>
    </row>
    <row r="38" ht="12.75"/>
    <row r="39" spans="3:13" ht="12.75">
      <c r="C39" s="1" t="s">
        <v>15</v>
      </c>
      <c r="D39" s="6">
        <f>COUNT(B4:D34)/90*100</f>
        <v>6.666666666666667</v>
      </c>
      <c r="F39" s="1" t="s">
        <v>17</v>
      </c>
      <c r="G39" s="6">
        <f>COUNT(E4:G34)/91*100</f>
        <v>7.6923076923076925</v>
      </c>
      <c r="I39" s="1" t="s">
        <v>16</v>
      </c>
      <c r="J39" s="6">
        <f>COUNT(H4:J34)/92*100</f>
        <v>7.608695652173914</v>
      </c>
      <c r="L39" s="1" t="s">
        <v>19</v>
      </c>
      <c r="M39" s="6">
        <f>COUNT(K4:M34)/92*100</f>
        <v>8.695652173913043</v>
      </c>
    </row>
    <row r="40" ht="12.75"/>
    <row r="41" spans="1:3" ht="12.75">
      <c r="A41" s="1" t="s">
        <v>22</v>
      </c>
      <c r="C41" s="8">
        <f>PERCENTILE(B4:M34,0.98)</f>
        <v>19.678000000000008</v>
      </c>
    </row>
    <row r="42" spans="1:13" ht="12.75">
      <c r="A42" s="1" t="s">
        <v>21</v>
      </c>
      <c r="B42" s="7">
        <f>COUNT(B4:B34)/31*100</f>
        <v>9.67741935483871</v>
      </c>
      <c r="C42" s="7">
        <f>COUNT(C4:C34)/28*100</f>
        <v>0</v>
      </c>
      <c r="D42" s="7">
        <f>COUNT(D4:D34)/31*100</f>
        <v>9.67741935483871</v>
      </c>
      <c r="E42" s="7">
        <f>COUNT(E4:E34)/30*100</f>
        <v>6.666666666666667</v>
      </c>
      <c r="F42" s="7">
        <f>COUNT(F4:F34)/31*100</f>
        <v>6.451612903225806</v>
      </c>
      <c r="G42" s="7">
        <f>COUNT(G4:G34)/30*100</f>
        <v>10</v>
      </c>
      <c r="H42" s="7">
        <f>COUNT(H4:H34)/31*100</f>
        <v>6.451612903225806</v>
      </c>
      <c r="I42" s="7">
        <f>COUNT(I4:I34)/31*100</f>
        <v>9.67741935483871</v>
      </c>
      <c r="J42" s="7">
        <f>COUNT(J4:J34)/30*100</f>
        <v>6.666666666666667</v>
      </c>
      <c r="K42" s="7">
        <f>COUNT(K4:K34)/31*100</f>
        <v>9.67741935483871</v>
      </c>
      <c r="L42" s="7">
        <f>COUNT(L4:L34)/30*100</f>
        <v>6.666666666666667</v>
      </c>
      <c r="M42" s="7">
        <f>COUNT(M4:M34)/31*100</f>
        <v>9.67741935483871</v>
      </c>
    </row>
  </sheetData>
  <sheetProtection/>
  <printOptions/>
  <pageMargins left="0.5" right="0.5" top="0.5" bottom="0.5" header="0.5" footer="0.5"/>
  <pageSetup horizontalDpi="600" verticalDpi="6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E6" sqref="E6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14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20.6</v>
      </c>
      <c r="C4" s="3"/>
      <c r="D4" s="3"/>
      <c r="E4" s="7">
        <v>7</v>
      </c>
      <c r="F4" s="3"/>
      <c r="G4" s="3"/>
      <c r="H4" s="3"/>
      <c r="I4" s="3"/>
      <c r="J4" s="7">
        <v>11.2</v>
      </c>
      <c r="K4" s="7">
        <v>6.2</v>
      </c>
      <c r="L4" s="3"/>
      <c r="M4" s="7"/>
    </row>
    <row r="5" spans="1:13" ht="12.75">
      <c r="A5" s="1">
        <f aca="true" t="shared" si="0" ref="A5:A34">+A4+1</f>
        <v>2</v>
      </c>
      <c r="B5" s="7"/>
      <c r="C5" s="3"/>
      <c r="D5" s="3"/>
      <c r="E5" s="3"/>
      <c r="F5" s="7">
        <v>7.1</v>
      </c>
      <c r="G5" s="3"/>
      <c r="H5" s="3"/>
      <c r="I5" s="7">
        <v>10.6</v>
      </c>
      <c r="J5" s="7"/>
      <c r="K5" s="7"/>
      <c r="L5" s="3"/>
      <c r="M5" s="7"/>
    </row>
    <row r="6" spans="1:13" ht="12.75">
      <c r="A6" s="1">
        <f t="shared" si="0"/>
        <v>3</v>
      </c>
      <c r="B6" s="7"/>
      <c r="C6" s="11">
        <v>6.5</v>
      </c>
      <c r="D6" s="7">
        <v>11.7</v>
      </c>
      <c r="E6" s="5"/>
      <c r="F6" s="3"/>
      <c r="G6" s="7">
        <v>6.9</v>
      </c>
      <c r="H6" s="7">
        <v>12.3</v>
      </c>
      <c r="I6" s="7"/>
      <c r="J6" s="11"/>
      <c r="K6" s="7"/>
      <c r="L6" s="7">
        <v>9.2</v>
      </c>
      <c r="M6" s="11">
        <v>9.1</v>
      </c>
    </row>
    <row r="7" spans="1:13" ht="12.75">
      <c r="A7" s="1">
        <f t="shared" si="0"/>
        <v>4</v>
      </c>
      <c r="B7" s="7">
        <v>6.8</v>
      </c>
      <c r="C7" s="3"/>
      <c r="D7" s="3"/>
      <c r="E7" s="11" t="s">
        <v>24</v>
      </c>
      <c r="F7" s="7">
        <v>8.7</v>
      </c>
      <c r="G7" s="7"/>
      <c r="H7" s="7"/>
      <c r="I7" s="7"/>
      <c r="J7" s="11">
        <v>11.6</v>
      </c>
      <c r="K7" s="7">
        <v>3</v>
      </c>
      <c r="L7" s="7"/>
      <c r="M7" s="11"/>
    </row>
    <row r="8" spans="1:13" ht="12.75">
      <c r="A8" s="1">
        <f t="shared" si="0"/>
        <v>5</v>
      </c>
      <c r="B8" s="3"/>
      <c r="C8" s="3"/>
      <c r="D8" s="7">
        <v>5.8</v>
      </c>
      <c r="E8" s="7"/>
      <c r="F8" s="7"/>
      <c r="G8" s="7"/>
      <c r="H8" s="11"/>
      <c r="I8" s="7">
        <v>10.3</v>
      </c>
      <c r="J8" s="11">
        <v>9</v>
      </c>
      <c r="K8" s="3"/>
      <c r="L8" s="7"/>
      <c r="M8" s="11"/>
    </row>
    <row r="9" spans="1:13" ht="12.75">
      <c r="A9" s="1">
        <f t="shared" si="0"/>
        <v>6</v>
      </c>
      <c r="B9" s="3"/>
      <c r="C9" s="7">
        <v>4.7</v>
      </c>
      <c r="D9" s="7"/>
      <c r="E9" s="7"/>
      <c r="F9" s="7"/>
      <c r="G9" s="7">
        <v>11.9</v>
      </c>
      <c r="H9" s="7">
        <v>5.3</v>
      </c>
      <c r="I9" s="7"/>
      <c r="J9" s="11"/>
      <c r="K9" s="3"/>
      <c r="L9" s="7">
        <v>12.6</v>
      </c>
      <c r="M9" s="11">
        <v>10.5</v>
      </c>
    </row>
    <row r="10" spans="1:13" ht="12.75">
      <c r="A10" s="1">
        <f t="shared" si="0"/>
        <v>7</v>
      </c>
      <c r="B10" s="11">
        <v>1</v>
      </c>
      <c r="C10" s="7"/>
      <c r="D10" s="7"/>
      <c r="E10" s="11" t="s">
        <v>24</v>
      </c>
      <c r="F10" s="7">
        <v>16.7</v>
      </c>
      <c r="G10" s="7"/>
      <c r="H10" s="3"/>
      <c r="I10" s="7"/>
      <c r="J10" s="11">
        <v>8.8</v>
      </c>
      <c r="K10" s="7">
        <v>2.7</v>
      </c>
      <c r="L10" s="7"/>
      <c r="M10" s="7"/>
    </row>
    <row r="11" spans="1:13" ht="12.75">
      <c r="A11" s="1">
        <f t="shared" si="0"/>
        <v>8</v>
      </c>
      <c r="B11" s="3"/>
      <c r="C11" s="7"/>
      <c r="D11" s="7"/>
      <c r="E11" s="3"/>
      <c r="F11" s="7"/>
      <c r="G11" s="7"/>
      <c r="H11" s="3"/>
      <c r="I11" s="7">
        <v>12.4</v>
      </c>
      <c r="J11" s="5"/>
      <c r="K11" s="7"/>
      <c r="L11" s="7"/>
      <c r="M11" s="7"/>
    </row>
    <row r="12" spans="1:13" ht="12.75">
      <c r="A12" s="1">
        <f t="shared" si="0"/>
        <v>9</v>
      </c>
      <c r="B12" s="3"/>
      <c r="C12" s="7">
        <v>6.1</v>
      </c>
      <c r="D12" s="7">
        <v>6.4</v>
      </c>
      <c r="E12" s="3"/>
      <c r="F12" s="7"/>
      <c r="G12" s="7">
        <v>7.7</v>
      </c>
      <c r="H12" s="11">
        <v>6.1</v>
      </c>
      <c r="I12" s="3"/>
      <c r="J12" s="5"/>
      <c r="K12" s="7"/>
      <c r="L12" s="7">
        <v>6.3</v>
      </c>
      <c r="M12" s="7">
        <v>7.1</v>
      </c>
    </row>
    <row r="13" spans="1:13" ht="12.75">
      <c r="A13" s="1">
        <f t="shared" si="0"/>
        <v>10</v>
      </c>
      <c r="B13" s="7">
        <v>7.8</v>
      </c>
      <c r="C13" s="7"/>
      <c r="D13" s="7"/>
      <c r="E13" s="7">
        <v>14.5</v>
      </c>
      <c r="F13" s="7">
        <v>11</v>
      </c>
      <c r="G13" s="7"/>
      <c r="H13" s="7"/>
      <c r="I13" s="3"/>
      <c r="J13" s="11" t="s">
        <v>24</v>
      </c>
      <c r="K13" s="7">
        <v>3.3</v>
      </c>
      <c r="L13" s="7"/>
      <c r="M13" s="7"/>
    </row>
    <row r="14" spans="1:13" ht="12.75">
      <c r="A14" s="1">
        <f t="shared" si="0"/>
        <v>11</v>
      </c>
      <c r="B14" s="7"/>
      <c r="C14" s="7"/>
      <c r="D14" s="7">
        <v>11.2</v>
      </c>
      <c r="E14" s="7"/>
      <c r="F14" s="7"/>
      <c r="G14" s="7"/>
      <c r="H14" s="7"/>
      <c r="I14" s="7">
        <v>5.3</v>
      </c>
      <c r="J14" s="11"/>
      <c r="K14" s="7"/>
      <c r="L14" s="7"/>
      <c r="M14" s="7"/>
    </row>
    <row r="15" spans="1:13" ht="12.75">
      <c r="A15" s="1">
        <f t="shared" si="0"/>
        <v>12</v>
      </c>
      <c r="B15" s="7"/>
      <c r="C15" s="11">
        <v>12.1</v>
      </c>
      <c r="D15" s="7"/>
      <c r="E15" s="7"/>
      <c r="F15" s="7"/>
      <c r="G15" s="7">
        <v>6.7</v>
      </c>
      <c r="H15" s="7">
        <v>14.4</v>
      </c>
      <c r="I15" s="7"/>
      <c r="J15" s="11"/>
      <c r="K15" s="7"/>
      <c r="L15" s="7">
        <v>11.9</v>
      </c>
      <c r="M15" s="7">
        <v>4.1</v>
      </c>
    </row>
    <row r="16" spans="1:13" ht="12.75">
      <c r="A16" s="1">
        <f t="shared" si="0"/>
        <v>13</v>
      </c>
      <c r="B16" s="11">
        <v>7</v>
      </c>
      <c r="C16" s="7"/>
      <c r="D16" s="7"/>
      <c r="E16" s="7">
        <v>10.7</v>
      </c>
      <c r="F16" s="7">
        <v>7</v>
      </c>
      <c r="G16" s="3"/>
      <c r="H16" s="7"/>
      <c r="I16" s="7"/>
      <c r="J16" s="11">
        <v>3.6</v>
      </c>
      <c r="K16" s="7">
        <v>8.7</v>
      </c>
      <c r="L16" s="7"/>
      <c r="M16" s="7"/>
    </row>
    <row r="17" spans="1:13" ht="12.75">
      <c r="A17" s="1">
        <f t="shared" si="0"/>
        <v>14</v>
      </c>
      <c r="B17" s="7"/>
      <c r="C17" s="7"/>
      <c r="D17" s="7">
        <v>3.4</v>
      </c>
      <c r="E17" s="7"/>
      <c r="F17" s="7"/>
      <c r="G17" s="3"/>
      <c r="H17" s="7"/>
      <c r="I17" s="7">
        <v>11</v>
      </c>
      <c r="J17" s="11"/>
      <c r="K17" s="7"/>
      <c r="L17" s="7"/>
      <c r="M17" s="7"/>
    </row>
    <row r="18" spans="1:13" ht="12.75">
      <c r="A18" s="1">
        <f t="shared" si="0"/>
        <v>15</v>
      </c>
      <c r="B18" s="7"/>
      <c r="C18" s="7">
        <v>14.1</v>
      </c>
      <c r="D18" s="7"/>
      <c r="E18" s="7"/>
      <c r="F18" s="11"/>
      <c r="G18" s="7">
        <v>9.7</v>
      </c>
      <c r="H18" s="7">
        <v>6</v>
      </c>
      <c r="I18" s="7"/>
      <c r="J18" s="11">
        <v>5</v>
      </c>
      <c r="K18" s="7"/>
      <c r="L18" s="7">
        <v>11.9</v>
      </c>
      <c r="M18" s="7">
        <v>5.3</v>
      </c>
    </row>
    <row r="19" spans="1:13" ht="12.75">
      <c r="A19" s="1">
        <f t="shared" si="0"/>
        <v>16</v>
      </c>
      <c r="B19" s="7">
        <v>9.1</v>
      </c>
      <c r="C19" s="7"/>
      <c r="D19" s="7"/>
      <c r="E19" s="7">
        <v>11.7</v>
      </c>
      <c r="F19" s="7">
        <v>4.5</v>
      </c>
      <c r="G19" s="7"/>
      <c r="H19" s="7"/>
      <c r="I19" s="7"/>
      <c r="J19" s="11" t="s">
        <v>24</v>
      </c>
      <c r="K19" s="11" t="s">
        <v>24</v>
      </c>
      <c r="L19" s="7"/>
      <c r="M19" s="7"/>
    </row>
    <row r="20" spans="1:13" ht="12.75">
      <c r="A20" s="1">
        <f t="shared" si="0"/>
        <v>17</v>
      </c>
      <c r="B20" s="7"/>
      <c r="C20" s="7"/>
      <c r="D20" s="7">
        <v>5.8</v>
      </c>
      <c r="E20" s="7"/>
      <c r="F20" s="7"/>
      <c r="G20" s="7"/>
      <c r="H20" s="7"/>
      <c r="I20" s="7">
        <v>4.7</v>
      </c>
      <c r="J20" s="7"/>
      <c r="K20" s="7"/>
      <c r="L20" s="7"/>
      <c r="M20" s="7"/>
    </row>
    <row r="21" spans="1:13" ht="12.75">
      <c r="A21" s="1">
        <f t="shared" si="0"/>
        <v>18</v>
      </c>
      <c r="B21" s="7"/>
      <c r="C21" s="7">
        <v>8.4</v>
      </c>
      <c r="D21" s="7"/>
      <c r="E21" s="7"/>
      <c r="F21" s="11"/>
      <c r="G21" s="7">
        <v>7.3</v>
      </c>
      <c r="H21" s="7">
        <v>9.6</v>
      </c>
      <c r="I21" s="7"/>
      <c r="J21" s="7"/>
      <c r="K21" s="7"/>
      <c r="L21" s="7">
        <v>8.9</v>
      </c>
      <c r="M21" s="7">
        <v>3.3</v>
      </c>
    </row>
    <row r="22" spans="1:13" ht="12.75">
      <c r="A22" s="1">
        <f t="shared" si="0"/>
        <v>19</v>
      </c>
      <c r="B22" s="7">
        <v>5.8</v>
      </c>
      <c r="C22" s="7"/>
      <c r="D22" s="7"/>
      <c r="E22" s="7">
        <v>5.6</v>
      </c>
      <c r="F22" s="7">
        <v>9.2</v>
      </c>
      <c r="G22" s="7"/>
      <c r="H22" s="7"/>
      <c r="I22" s="7"/>
      <c r="J22" s="11">
        <v>5.2</v>
      </c>
      <c r="K22" s="7">
        <v>7.7</v>
      </c>
      <c r="L22" s="7"/>
      <c r="M22" s="7"/>
    </row>
    <row r="23" spans="1:13" ht="12.75">
      <c r="A23" s="1">
        <f t="shared" si="0"/>
        <v>20</v>
      </c>
      <c r="B23" s="7"/>
      <c r="C23" s="7"/>
      <c r="D23" s="7">
        <v>15.8</v>
      </c>
      <c r="E23" s="7"/>
      <c r="F23" s="7"/>
      <c r="G23" s="7"/>
      <c r="H23" s="7"/>
      <c r="I23" s="7">
        <v>3.2</v>
      </c>
      <c r="J23" s="7">
        <v>11.5</v>
      </c>
      <c r="K23" s="7"/>
      <c r="L23" s="7"/>
      <c r="M23" s="7"/>
    </row>
    <row r="24" spans="1:13" ht="12.75">
      <c r="A24" s="1">
        <f t="shared" si="0"/>
        <v>21</v>
      </c>
      <c r="B24" s="7"/>
      <c r="C24" s="7">
        <v>5.9</v>
      </c>
      <c r="D24" s="7"/>
      <c r="E24" s="11"/>
      <c r="F24" s="11"/>
      <c r="G24" s="7">
        <v>9.2</v>
      </c>
      <c r="H24" s="7">
        <v>9.3</v>
      </c>
      <c r="I24" s="7"/>
      <c r="J24" s="7"/>
      <c r="K24" s="7"/>
      <c r="L24" s="7">
        <v>11.6</v>
      </c>
      <c r="M24" s="7">
        <v>11</v>
      </c>
    </row>
    <row r="25" spans="1:13" ht="12.75">
      <c r="A25" s="1">
        <f t="shared" si="0"/>
        <v>22</v>
      </c>
      <c r="B25" s="7">
        <v>6.4</v>
      </c>
      <c r="C25" s="3"/>
      <c r="D25" s="7"/>
      <c r="E25" s="7">
        <v>5</v>
      </c>
      <c r="F25" s="7">
        <v>7.4</v>
      </c>
      <c r="G25" s="7"/>
      <c r="H25" s="7"/>
      <c r="I25" s="11"/>
      <c r="J25" s="11">
        <v>6.5</v>
      </c>
      <c r="K25" s="7">
        <v>3.1</v>
      </c>
      <c r="L25" s="7"/>
      <c r="M25" s="7"/>
    </row>
    <row r="26" spans="1:13" ht="12.75">
      <c r="A26" s="1">
        <f t="shared" si="0"/>
        <v>23</v>
      </c>
      <c r="B26" s="7">
        <v>5.5</v>
      </c>
      <c r="C26" s="3"/>
      <c r="D26" s="7">
        <v>7.7</v>
      </c>
      <c r="E26" s="3"/>
      <c r="F26" s="7"/>
      <c r="G26" s="7"/>
      <c r="H26" s="7"/>
      <c r="I26" s="7">
        <v>6.7</v>
      </c>
      <c r="J26" s="7"/>
      <c r="K26" s="7"/>
      <c r="L26" s="7"/>
      <c r="M26" s="7"/>
    </row>
    <row r="27" spans="1:13" ht="12.75">
      <c r="A27" s="1">
        <f t="shared" si="0"/>
        <v>24</v>
      </c>
      <c r="B27" s="7"/>
      <c r="C27" s="11">
        <v>10.6</v>
      </c>
      <c r="D27" s="7"/>
      <c r="E27" s="3"/>
      <c r="F27" s="7"/>
      <c r="G27" s="7">
        <v>10.4</v>
      </c>
      <c r="H27" s="7">
        <v>9.6</v>
      </c>
      <c r="I27" s="7"/>
      <c r="J27" s="7"/>
      <c r="K27" s="7"/>
      <c r="L27" s="7">
        <v>15.6</v>
      </c>
      <c r="M27" s="7">
        <v>4.3</v>
      </c>
    </row>
    <row r="28" spans="1:13" ht="12.75">
      <c r="A28" s="1">
        <f t="shared" si="0"/>
        <v>25</v>
      </c>
      <c r="B28" s="7"/>
      <c r="C28" s="7"/>
      <c r="D28" s="7"/>
      <c r="E28" s="11" t="s">
        <v>24</v>
      </c>
      <c r="F28" s="7">
        <v>5.2</v>
      </c>
      <c r="G28" s="7"/>
      <c r="H28" s="7"/>
      <c r="I28" s="7"/>
      <c r="J28" s="7">
        <v>7.8</v>
      </c>
      <c r="K28" s="11" t="s">
        <v>24</v>
      </c>
      <c r="L28" s="7"/>
      <c r="M28" s="7"/>
    </row>
    <row r="29" spans="1:13" ht="12.75">
      <c r="A29" s="1">
        <f t="shared" si="0"/>
        <v>26</v>
      </c>
      <c r="B29" s="7">
        <v>33.2</v>
      </c>
      <c r="C29" s="7"/>
      <c r="D29" s="7">
        <v>5.3</v>
      </c>
      <c r="E29" s="7"/>
      <c r="F29" s="7"/>
      <c r="G29" s="7"/>
      <c r="H29" s="7"/>
      <c r="I29" s="7">
        <v>18.2</v>
      </c>
      <c r="J29" s="7"/>
      <c r="K29" s="11" t="s">
        <v>24</v>
      </c>
      <c r="L29" s="7"/>
      <c r="M29" s="7"/>
    </row>
    <row r="30" spans="1:13" ht="12.75">
      <c r="A30" s="1">
        <f t="shared" si="0"/>
        <v>27</v>
      </c>
      <c r="B30" s="7"/>
      <c r="C30" s="7">
        <v>8</v>
      </c>
      <c r="D30" s="7"/>
      <c r="E30" s="7"/>
      <c r="F30" s="7"/>
      <c r="G30" s="7">
        <v>12.3</v>
      </c>
      <c r="H30" s="7">
        <v>6.1</v>
      </c>
      <c r="I30" s="7"/>
      <c r="J30" s="7"/>
      <c r="K30" s="7"/>
      <c r="L30" s="7">
        <v>7.5</v>
      </c>
      <c r="M30" s="7">
        <v>6.1</v>
      </c>
    </row>
    <row r="31" spans="1:13" ht="12.75">
      <c r="A31" s="1">
        <f t="shared" si="0"/>
        <v>28</v>
      </c>
      <c r="B31" s="7">
        <v>3.7</v>
      </c>
      <c r="C31" s="3"/>
      <c r="D31" s="7"/>
      <c r="E31" s="11" t="s">
        <v>24</v>
      </c>
      <c r="F31" s="7">
        <v>6.7</v>
      </c>
      <c r="G31" s="7"/>
      <c r="H31" s="7"/>
      <c r="I31" s="7"/>
      <c r="J31" s="7">
        <v>5.7</v>
      </c>
      <c r="K31" s="7">
        <v>9.8</v>
      </c>
      <c r="L31" s="7"/>
      <c r="M31" s="7"/>
    </row>
    <row r="32" spans="1:13" ht="12.75">
      <c r="A32" s="1">
        <f t="shared" si="0"/>
        <v>29</v>
      </c>
      <c r="B32" s="7"/>
      <c r="C32" s="3"/>
      <c r="D32" s="7">
        <v>4.6</v>
      </c>
      <c r="E32" s="3"/>
      <c r="F32" s="7"/>
      <c r="G32" s="7"/>
      <c r="H32" s="7"/>
      <c r="I32" s="11" t="s">
        <v>24</v>
      </c>
      <c r="J32" s="3"/>
      <c r="K32" s="7"/>
      <c r="L32" s="7"/>
      <c r="M32" s="7"/>
    </row>
    <row r="33" spans="1:13" ht="12.75">
      <c r="A33" s="1">
        <f t="shared" si="0"/>
        <v>30</v>
      </c>
      <c r="B33" s="7"/>
      <c r="C33" s="3"/>
      <c r="D33" s="3"/>
      <c r="E33" s="3"/>
      <c r="F33" s="7"/>
      <c r="G33" s="7">
        <v>11.7</v>
      </c>
      <c r="H33" s="7">
        <v>7</v>
      </c>
      <c r="I33" s="3"/>
      <c r="J33" s="3"/>
      <c r="K33" s="7"/>
      <c r="L33" s="7">
        <v>8.5</v>
      </c>
      <c r="M33" s="7">
        <v>14.4</v>
      </c>
    </row>
    <row r="34" spans="1:13" ht="12.75">
      <c r="A34" s="1">
        <f t="shared" si="0"/>
        <v>31</v>
      </c>
      <c r="B34" s="11">
        <v>14.3</v>
      </c>
      <c r="C34" s="3"/>
      <c r="D34" s="3"/>
      <c r="E34" s="5"/>
      <c r="F34" s="7">
        <v>10.2</v>
      </c>
      <c r="G34" s="3"/>
      <c r="H34" s="3"/>
      <c r="I34" s="3"/>
      <c r="J34" s="3"/>
      <c r="K34" s="7">
        <v>3.4</v>
      </c>
      <c r="L34" s="7"/>
      <c r="M34" s="3"/>
    </row>
    <row r="35" spans="1:14" ht="12.75">
      <c r="A35" s="1" t="s">
        <v>2</v>
      </c>
      <c r="B35" s="6">
        <f aca="true" t="shared" si="1" ref="B35:G35">MAX(B4:B34)</f>
        <v>33.2</v>
      </c>
      <c r="C35" s="6">
        <f t="shared" si="1"/>
        <v>14.1</v>
      </c>
      <c r="D35" s="6">
        <f t="shared" si="1"/>
        <v>15.8</v>
      </c>
      <c r="E35" s="6">
        <f t="shared" si="1"/>
        <v>14.5</v>
      </c>
      <c r="F35" s="6">
        <f t="shared" si="1"/>
        <v>16.7</v>
      </c>
      <c r="G35" s="6">
        <f t="shared" si="1"/>
        <v>12.3</v>
      </c>
      <c r="H35" s="6">
        <f>MAX(H4:H33)</f>
        <v>14.4</v>
      </c>
      <c r="I35" s="6">
        <f>MAX(I4:I34)</f>
        <v>18.2</v>
      </c>
      <c r="J35" s="6">
        <f>MAX(J4:J34)</f>
        <v>11.6</v>
      </c>
      <c r="K35" s="6">
        <f>MAX(K4:K34)</f>
        <v>9.8</v>
      </c>
      <c r="L35" s="6">
        <f>MAX(L8:L34)</f>
        <v>15.6</v>
      </c>
      <c r="M35" s="6">
        <f>MAX(M4:M34)</f>
        <v>14.4</v>
      </c>
      <c r="N35" s="6"/>
    </row>
    <row r="36" ht="12.75"/>
    <row r="37" spans="1:14" ht="12.75">
      <c r="A37" s="1" t="s">
        <v>3</v>
      </c>
      <c r="B37" s="1">
        <f>MAX(B4:M34)</f>
        <v>33.2</v>
      </c>
      <c r="D37" s="1" t="s">
        <v>4</v>
      </c>
      <c r="E37" s="6">
        <f>AVERAGE(B4:M34)</f>
        <v>8.533333333333337</v>
      </c>
      <c r="G37" s="1" t="s">
        <v>5</v>
      </c>
      <c r="H37" s="6">
        <f>STDEV(B4:M34)</f>
        <v>4.2437377799326335</v>
      </c>
      <c r="J37" s="1" t="s">
        <v>6</v>
      </c>
      <c r="K37" s="1">
        <f>COUNT(B4:M34)</f>
        <v>117</v>
      </c>
      <c r="M37" s="1" t="s">
        <v>18</v>
      </c>
      <c r="N37" s="6">
        <f>K37/122*100</f>
        <v>95.90163934426229</v>
      </c>
    </row>
    <row r="38" ht="12.75"/>
    <row r="39" spans="3:13" ht="12.75">
      <c r="C39" s="1" t="s">
        <v>15</v>
      </c>
      <c r="D39" s="6">
        <f>COUNT(B4:D34)/30*100</f>
        <v>103.33333333333334</v>
      </c>
      <c r="F39" s="1" t="s">
        <v>17</v>
      </c>
      <c r="G39" s="6">
        <f>COUNT(E4:G34)/30*100</f>
        <v>90</v>
      </c>
      <c r="I39" s="1" t="s">
        <v>16</v>
      </c>
      <c r="J39" s="6">
        <f>COUNT(H4:J34)/31*100</f>
        <v>96.7741935483871</v>
      </c>
      <c r="L39" s="1" t="s">
        <v>19</v>
      </c>
      <c r="M39" s="6">
        <f>COUNT(K4:M34)/31*100</f>
        <v>93.54838709677419</v>
      </c>
    </row>
    <row r="40" ht="12.75"/>
    <row r="41" spans="1:3" ht="12.75">
      <c r="A41" s="1" t="s">
        <v>22</v>
      </c>
      <c r="C41" s="8">
        <f>PERCENTILE(B4:M34,0.98)</f>
        <v>17.719999999999988</v>
      </c>
    </row>
    <row r="42" spans="1:13" ht="12.75">
      <c r="A42" s="1" t="s">
        <v>21</v>
      </c>
      <c r="B42" s="7">
        <f>COUNT(B4:B34)/11*100</f>
        <v>109.09090909090908</v>
      </c>
      <c r="C42" s="7">
        <f>COUNT(C4:C34)/9*100</f>
        <v>100</v>
      </c>
      <c r="D42" s="7">
        <f>COUNT(D4:D34)/11*100</f>
        <v>90.9090909090909</v>
      </c>
      <c r="E42" s="7">
        <f>COUNT(E4:E34)/10*100</f>
        <v>60</v>
      </c>
      <c r="F42" s="7">
        <f>COUNT(F4:F34)/10*100</f>
        <v>110.00000000000001</v>
      </c>
      <c r="G42" s="7">
        <f>COUNT(G4:G34)/10*100</f>
        <v>100</v>
      </c>
      <c r="H42" s="7">
        <f>COUNT(H4:H33)/11*100</f>
        <v>90.9090909090909</v>
      </c>
      <c r="I42" s="7">
        <f>COUNT(I4:I34)/10*100</f>
        <v>90</v>
      </c>
      <c r="J42" s="7">
        <f>COUNT(J4:J34)/10*100</f>
        <v>110.00000000000001</v>
      </c>
      <c r="K42" s="7">
        <f>COUNT(K4:K34)/10*100</f>
        <v>90</v>
      </c>
      <c r="L42" s="7">
        <f>COUNT(L8:L34)/10*100</f>
        <v>90</v>
      </c>
      <c r="M42" s="7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F14" sqref="F14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23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10.2</v>
      </c>
      <c r="C4" s="3"/>
      <c r="D4" s="3"/>
      <c r="E4" s="7">
        <v>11.1</v>
      </c>
      <c r="F4" s="7">
        <v>21.6</v>
      </c>
      <c r="G4" s="3"/>
      <c r="H4" s="3"/>
      <c r="I4" s="3"/>
      <c r="J4" s="3"/>
      <c r="K4" s="3"/>
      <c r="L4" s="3"/>
      <c r="M4" s="3"/>
    </row>
    <row r="5" spans="1:13" ht="12.75">
      <c r="A5" s="1">
        <f aca="true" t="shared" si="0" ref="A5:A34">+A4+1</f>
        <v>2</v>
      </c>
      <c r="B5" s="7"/>
      <c r="C5" s="3"/>
      <c r="D5" s="7">
        <v>6</v>
      </c>
      <c r="E5" s="3"/>
      <c r="F5" s="7"/>
      <c r="G5" s="3"/>
      <c r="H5" s="3"/>
      <c r="I5" s="3"/>
      <c r="J5" s="3"/>
      <c r="K5" s="3"/>
      <c r="L5" s="3"/>
      <c r="M5" s="3"/>
    </row>
    <row r="6" spans="1:13" ht="12.75">
      <c r="A6" s="1">
        <f t="shared" si="0"/>
        <v>3</v>
      </c>
      <c r="B6" s="7"/>
      <c r="C6" s="3"/>
      <c r="D6" s="7"/>
      <c r="E6" s="3"/>
      <c r="F6" s="7"/>
      <c r="G6" s="3"/>
      <c r="H6" s="3"/>
      <c r="I6" s="3"/>
      <c r="J6" s="5"/>
      <c r="K6" s="3"/>
      <c r="L6" s="7">
        <v>11.1</v>
      </c>
      <c r="M6" s="7">
        <v>7</v>
      </c>
    </row>
    <row r="7" spans="1:13" ht="12.75">
      <c r="A7" s="1">
        <f t="shared" si="0"/>
        <v>4</v>
      </c>
      <c r="B7" s="7"/>
      <c r="C7" s="3"/>
      <c r="D7" s="7"/>
      <c r="E7" s="3"/>
      <c r="F7" s="7"/>
      <c r="G7" s="3"/>
      <c r="H7" s="3"/>
      <c r="I7" s="3"/>
      <c r="J7" s="11">
        <v>8</v>
      </c>
      <c r="K7" s="11" t="s">
        <v>24</v>
      </c>
      <c r="L7" s="3"/>
      <c r="M7" s="7"/>
    </row>
    <row r="8" spans="1:13" ht="12.75">
      <c r="A8" s="1">
        <f t="shared" si="0"/>
        <v>5</v>
      </c>
      <c r="B8" s="7"/>
      <c r="C8" s="3"/>
      <c r="D8" s="7"/>
      <c r="E8" s="3"/>
      <c r="F8" s="7"/>
      <c r="G8" s="3"/>
      <c r="H8" s="5"/>
      <c r="I8" s="7">
        <v>15</v>
      </c>
      <c r="J8" s="5"/>
      <c r="K8" s="7"/>
      <c r="L8" s="3"/>
      <c r="M8" s="7"/>
    </row>
    <row r="9" spans="1:13" ht="12.75">
      <c r="A9" s="1">
        <f t="shared" si="0"/>
        <v>6</v>
      </c>
      <c r="B9" s="7"/>
      <c r="C9" s="7">
        <v>9.2</v>
      </c>
      <c r="D9" s="7"/>
      <c r="E9" s="3"/>
      <c r="F9" s="7"/>
      <c r="G9" s="11" t="s">
        <v>24</v>
      </c>
      <c r="H9" s="7">
        <v>10.2</v>
      </c>
      <c r="I9" s="7"/>
      <c r="J9" s="5"/>
      <c r="K9" s="7"/>
      <c r="L9" s="3"/>
      <c r="M9" s="7"/>
    </row>
    <row r="10" spans="1:13" ht="12.75">
      <c r="A10" s="1">
        <f t="shared" si="0"/>
        <v>7</v>
      </c>
      <c r="B10" s="7">
        <v>3.6</v>
      </c>
      <c r="C10" s="7"/>
      <c r="D10" s="7"/>
      <c r="E10" s="7">
        <v>7.4</v>
      </c>
      <c r="F10" s="7">
        <v>13.2</v>
      </c>
      <c r="G10" s="3"/>
      <c r="H10" s="3"/>
      <c r="I10" s="7"/>
      <c r="J10" s="5"/>
      <c r="K10" s="7"/>
      <c r="L10" s="3"/>
      <c r="M10" s="7"/>
    </row>
    <row r="11" spans="1:13" ht="12.75">
      <c r="A11" s="1">
        <f t="shared" si="0"/>
        <v>8</v>
      </c>
      <c r="B11" s="7"/>
      <c r="C11" s="7"/>
      <c r="D11" s="7">
        <v>10</v>
      </c>
      <c r="E11" s="7"/>
      <c r="F11" s="3"/>
      <c r="G11" s="3"/>
      <c r="H11" s="3"/>
      <c r="I11" s="7"/>
      <c r="J11" s="5"/>
      <c r="K11" s="7"/>
      <c r="L11" s="3"/>
      <c r="M11" s="7"/>
    </row>
    <row r="12" spans="1:13" ht="12.75">
      <c r="A12" s="1">
        <f t="shared" si="0"/>
        <v>9</v>
      </c>
      <c r="B12" s="7"/>
      <c r="C12" s="7"/>
      <c r="D12" s="3"/>
      <c r="E12" s="7"/>
      <c r="F12" s="3"/>
      <c r="G12" s="3"/>
      <c r="H12" s="3"/>
      <c r="I12" s="7"/>
      <c r="J12" s="5"/>
      <c r="K12" s="7"/>
      <c r="L12" s="7">
        <v>5.3</v>
      </c>
      <c r="M12" s="7">
        <v>6.9</v>
      </c>
    </row>
    <row r="13" spans="1:13" ht="12.75">
      <c r="A13" s="1">
        <f t="shared" si="0"/>
        <v>10</v>
      </c>
      <c r="B13" s="7"/>
      <c r="C13" s="7"/>
      <c r="D13" s="3"/>
      <c r="E13" s="7"/>
      <c r="F13" s="3"/>
      <c r="G13" s="3"/>
      <c r="H13" s="3"/>
      <c r="I13" s="7"/>
      <c r="J13" s="11">
        <v>8.4</v>
      </c>
      <c r="K13" s="7">
        <v>2.3</v>
      </c>
      <c r="L13" s="7"/>
      <c r="M13" s="7"/>
    </row>
    <row r="14" spans="1:13" ht="12.75">
      <c r="A14" s="1">
        <f t="shared" si="0"/>
        <v>11</v>
      </c>
      <c r="B14" s="7"/>
      <c r="C14" s="7"/>
      <c r="D14" s="3"/>
      <c r="E14" s="7"/>
      <c r="F14" s="3"/>
      <c r="G14" s="3"/>
      <c r="H14" s="7"/>
      <c r="I14" s="11" t="s">
        <v>24</v>
      </c>
      <c r="J14" s="11"/>
      <c r="K14" s="3"/>
      <c r="L14" s="7"/>
      <c r="M14" s="7"/>
    </row>
    <row r="15" spans="1:13" ht="12.75">
      <c r="A15" s="1">
        <f t="shared" si="0"/>
        <v>12</v>
      </c>
      <c r="B15" s="7"/>
      <c r="C15" s="7">
        <v>12.9</v>
      </c>
      <c r="D15" s="3"/>
      <c r="E15" s="7"/>
      <c r="F15" s="3"/>
      <c r="G15" s="11" t="s">
        <v>24</v>
      </c>
      <c r="H15" s="7">
        <v>20.8</v>
      </c>
      <c r="I15" s="7"/>
      <c r="J15" s="11"/>
      <c r="K15" s="3"/>
      <c r="L15" s="7"/>
      <c r="M15" s="7"/>
    </row>
    <row r="16" spans="1:13" ht="12.75">
      <c r="A16" s="1">
        <f t="shared" si="0"/>
        <v>13</v>
      </c>
      <c r="B16" s="11" t="s">
        <v>24</v>
      </c>
      <c r="C16" s="7"/>
      <c r="D16" s="3"/>
      <c r="E16" s="7">
        <v>13</v>
      </c>
      <c r="F16" s="7">
        <v>9.3</v>
      </c>
      <c r="G16" s="3"/>
      <c r="H16" s="7"/>
      <c r="I16" s="7"/>
      <c r="J16" s="11"/>
      <c r="K16" s="3"/>
      <c r="L16" s="7"/>
      <c r="M16" s="7"/>
    </row>
    <row r="17" spans="1:13" ht="12.75">
      <c r="A17" s="1">
        <f t="shared" si="0"/>
        <v>14</v>
      </c>
      <c r="B17" s="7"/>
      <c r="C17" s="7"/>
      <c r="D17" s="11" t="s">
        <v>24</v>
      </c>
      <c r="E17" s="7"/>
      <c r="F17" s="7"/>
      <c r="G17" s="3"/>
      <c r="H17" s="7"/>
      <c r="I17" s="7"/>
      <c r="J17" s="11"/>
      <c r="K17" s="3"/>
      <c r="L17" s="7"/>
      <c r="M17" s="7"/>
    </row>
    <row r="18" spans="1:13" ht="12.75">
      <c r="A18" s="1">
        <f t="shared" si="0"/>
        <v>15</v>
      </c>
      <c r="B18" s="7"/>
      <c r="C18" s="7"/>
      <c r="D18" s="7"/>
      <c r="E18" s="7"/>
      <c r="F18" s="7"/>
      <c r="G18" s="3"/>
      <c r="H18" s="7"/>
      <c r="I18" s="7"/>
      <c r="J18" s="11"/>
      <c r="K18" s="5"/>
      <c r="L18" s="7">
        <v>19.8</v>
      </c>
      <c r="M18" s="7">
        <v>3.8</v>
      </c>
    </row>
    <row r="19" spans="1:13" ht="12.75">
      <c r="A19" s="1">
        <f t="shared" si="0"/>
        <v>16</v>
      </c>
      <c r="B19" s="7"/>
      <c r="C19" s="7"/>
      <c r="D19" s="7"/>
      <c r="E19" s="7"/>
      <c r="F19" s="7"/>
      <c r="G19" s="3"/>
      <c r="H19" s="7"/>
      <c r="I19" s="7"/>
      <c r="J19" s="7">
        <v>10.9</v>
      </c>
      <c r="K19" s="7">
        <v>4.6</v>
      </c>
      <c r="L19" s="7"/>
      <c r="M19" s="7"/>
    </row>
    <row r="20" spans="1:13" ht="12.75">
      <c r="A20" s="1">
        <f t="shared" si="0"/>
        <v>17</v>
      </c>
      <c r="B20" s="7"/>
      <c r="C20" s="7"/>
      <c r="D20" s="7"/>
      <c r="E20" s="7"/>
      <c r="F20" s="7"/>
      <c r="G20" s="3"/>
      <c r="H20" s="7"/>
      <c r="I20" s="7">
        <v>9.2</v>
      </c>
      <c r="J20" s="7"/>
      <c r="K20" s="7"/>
      <c r="L20" s="7"/>
      <c r="M20" s="7"/>
    </row>
    <row r="21" spans="1:13" ht="12.75">
      <c r="A21" s="1">
        <f t="shared" si="0"/>
        <v>18</v>
      </c>
      <c r="B21" s="7"/>
      <c r="C21" s="7">
        <v>8.5</v>
      </c>
      <c r="D21" s="7"/>
      <c r="E21" s="7"/>
      <c r="F21" s="7"/>
      <c r="G21" s="7">
        <v>11.6</v>
      </c>
      <c r="H21" s="7">
        <v>7.3</v>
      </c>
      <c r="I21" s="7"/>
      <c r="J21" s="7"/>
      <c r="K21" s="7"/>
      <c r="L21" s="7"/>
      <c r="M21" s="7"/>
    </row>
    <row r="22" spans="1:13" ht="12.75">
      <c r="A22" s="1">
        <f t="shared" si="0"/>
        <v>19</v>
      </c>
      <c r="B22" s="7">
        <v>8.1</v>
      </c>
      <c r="C22" s="7"/>
      <c r="D22" s="7"/>
      <c r="E22" s="7">
        <v>15.3</v>
      </c>
      <c r="F22" s="7">
        <v>12.4</v>
      </c>
      <c r="G22" s="7"/>
      <c r="H22" s="7"/>
      <c r="I22" s="7"/>
      <c r="J22" s="7"/>
      <c r="K22" s="7"/>
      <c r="L22" s="7"/>
      <c r="M22" s="7"/>
    </row>
    <row r="23" spans="1:13" ht="12.75">
      <c r="A23" s="1">
        <f t="shared" si="0"/>
        <v>20</v>
      </c>
      <c r="B23" s="7"/>
      <c r="C23" s="7"/>
      <c r="D23" s="7">
        <v>15.9</v>
      </c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1">
        <f t="shared" si="0"/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>
        <v>11</v>
      </c>
      <c r="M24" s="7">
        <v>16.1</v>
      </c>
    </row>
    <row r="25" spans="1:13" ht="12.75">
      <c r="A25" s="1">
        <f t="shared" si="0"/>
        <v>22</v>
      </c>
      <c r="B25" s="7"/>
      <c r="C25" s="7"/>
      <c r="D25" s="7"/>
      <c r="E25" s="7"/>
      <c r="F25" s="7"/>
      <c r="G25" s="7"/>
      <c r="H25" s="7"/>
      <c r="I25" s="7"/>
      <c r="J25" s="7">
        <v>6</v>
      </c>
      <c r="K25" s="7">
        <v>5.6</v>
      </c>
      <c r="L25" s="7"/>
      <c r="M25" s="7"/>
    </row>
    <row r="26" spans="1:13" ht="12.75">
      <c r="A26" s="1">
        <f t="shared" si="0"/>
        <v>23</v>
      </c>
      <c r="B26" s="7"/>
      <c r="C26" s="7"/>
      <c r="D26" s="7"/>
      <c r="E26" s="7"/>
      <c r="F26" s="7"/>
      <c r="G26" s="7"/>
      <c r="H26" s="7"/>
      <c r="I26" s="7">
        <v>5.8</v>
      </c>
      <c r="J26" s="7"/>
      <c r="K26" s="7"/>
      <c r="L26" s="7"/>
      <c r="M26" s="7"/>
    </row>
    <row r="27" spans="1:13" ht="12.75">
      <c r="A27" s="1">
        <f t="shared" si="0"/>
        <v>24</v>
      </c>
      <c r="B27" s="7"/>
      <c r="C27" s="11">
        <v>15.4</v>
      </c>
      <c r="D27" s="7"/>
      <c r="E27" s="7"/>
      <c r="F27" s="7"/>
      <c r="G27" s="7">
        <v>10.9</v>
      </c>
      <c r="H27" s="7">
        <v>14.7</v>
      </c>
      <c r="I27" s="7"/>
      <c r="J27" s="7"/>
      <c r="K27" s="7"/>
      <c r="L27" s="7"/>
      <c r="M27" s="7"/>
    </row>
    <row r="28" spans="1:13" ht="12.75">
      <c r="A28" s="1">
        <f t="shared" si="0"/>
        <v>25</v>
      </c>
      <c r="B28" s="7">
        <v>24.1</v>
      </c>
      <c r="C28" s="3"/>
      <c r="D28" s="11"/>
      <c r="E28" s="7">
        <v>11.7</v>
      </c>
      <c r="F28" s="7">
        <v>9.1</v>
      </c>
      <c r="G28" s="7"/>
      <c r="H28" s="7"/>
      <c r="I28" s="7"/>
      <c r="J28" s="7"/>
      <c r="K28" s="7"/>
      <c r="L28" s="7"/>
      <c r="M28" s="7"/>
    </row>
    <row r="29" spans="1:13" ht="12.75">
      <c r="A29" s="1">
        <f t="shared" si="0"/>
        <v>26</v>
      </c>
      <c r="B29" s="3"/>
      <c r="C29" s="3"/>
      <c r="D29" s="7">
        <v>9.7</v>
      </c>
      <c r="E29" s="3"/>
      <c r="F29" s="7"/>
      <c r="G29" s="7"/>
      <c r="H29" s="3"/>
      <c r="I29" s="7"/>
      <c r="J29" s="7"/>
      <c r="K29" s="7"/>
      <c r="L29" s="7"/>
      <c r="M29" s="7"/>
    </row>
    <row r="30" spans="1:13" ht="12.75">
      <c r="A30" s="1">
        <f t="shared" si="0"/>
        <v>27</v>
      </c>
      <c r="B30" s="3"/>
      <c r="C30" s="3"/>
      <c r="D30" s="3"/>
      <c r="E30" s="3"/>
      <c r="F30" s="7"/>
      <c r="G30" s="7"/>
      <c r="H30" s="3"/>
      <c r="I30" s="7"/>
      <c r="J30" s="7"/>
      <c r="K30" s="7"/>
      <c r="L30" s="7">
        <v>7.5</v>
      </c>
      <c r="M30" s="7">
        <v>6.5</v>
      </c>
    </row>
    <row r="31" spans="1:13" ht="12.75">
      <c r="A31" s="1">
        <f t="shared" si="0"/>
        <v>28</v>
      </c>
      <c r="B31" s="3"/>
      <c r="C31" s="3"/>
      <c r="D31" s="3"/>
      <c r="E31" s="3"/>
      <c r="F31" s="7"/>
      <c r="G31" s="7"/>
      <c r="H31" s="3"/>
      <c r="I31" s="11"/>
      <c r="J31" s="11" t="s">
        <v>24</v>
      </c>
      <c r="K31" s="7">
        <v>8.8</v>
      </c>
      <c r="L31" s="3"/>
      <c r="M31" s="7"/>
    </row>
    <row r="32" spans="1:13" ht="12.75">
      <c r="A32" s="1">
        <f t="shared" si="0"/>
        <v>29</v>
      </c>
      <c r="B32" s="3"/>
      <c r="C32" s="3"/>
      <c r="D32" s="3"/>
      <c r="E32" s="3"/>
      <c r="F32" s="7"/>
      <c r="G32" s="7"/>
      <c r="H32" s="3"/>
      <c r="I32" s="7">
        <v>17.6</v>
      </c>
      <c r="J32" s="3"/>
      <c r="K32" s="7"/>
      <c r="L32" s="3"/>
      <c r="M32" s="3"/>
    </row>
    <row r="33" spans="1:13" ht="12.75">
      <c r="A33" s="1">
        <f t="shared" si="0"/>
        <v>30</v>
      </c>
      <c r="B33" s="3"/>
      <c r="C33" s="3"/>
      <c r="D33" s="3"/>
      <c r="E33" s="3"/>
      <c r="F33" s="7"/>
      <c r="G33" s="7">
        <v>17.9</v>
      </c>
      <c r="H33" s="7">
        <v>13.2</v>
      </c>
      <c r="I33" s="3"/>
      <c r="J33" s="3"/>
      <c r="K33" s="3"/>
      <c r="L33" s="3"/>
      <c r="M33" s="3"/>
    </row>
    <row r="34" spans="1:13" ht="12.75">
      <c r="A34" s="1">
        <f t="shared" si="0"/>
        <v>31</v>
      </c>
      <c r="B34" s="7">
        <v>18.8</v>
      </c>
      <c r="C34" s="3"/>
      <c r="D34" s="3"/>
      <c r="E34" s="3"/>
      <c r="F34" s="7">
        <v>12.6</v>
      </c>
      <c r="G34" s="3"/>
      <c r="H34" s="3"/>
      <c r="I34" s="3"/>
      <c r="J34" s="3"/>
      <c r="K34" s="3"/>
      <c r="L34" s="3"/>
      <c r="M34" s="3"/>
    </row>
    <row r="35" spans="1:14" ht="12.75">
      <c r="A35" s="1" t="s">
        <v>2</v>
      </c>
      <c r="B35" s="6">
        <f aca="true" t="shared" si="1" ref="B35:G35">MAX(B4:B34)</f>
        <v>24.1</v>
      </c>
      <c r="C35" s="6">
        <f t="shared" si="1"/>
        <v>15.4</v>
      </c>
      <c r="D35" s="6">
        <f t="shared" si="1"/>
        <v>15.9</v>
      </c>
      <c r="E35" s="6">
        <f t="shared" si="1"/>
        <v>15.3</v>
      </c>
      <c r="F35" s="6">
        <f t="shared" si="1"/>
        <v>21.6</v>
      </c>
      <c r="G35" s="6">
        <f t="shared" si="1"/>
        <v>17.9</v>
      </c>
      <c r="H35" s="6">
        <f>MAX(H4:H33)</f>
        <v>20.8</v>
      </c>
      <c r="I35" s="6">
        <f>MAX(I4:I34)</f>
        <v>17.6</v>
      </c>
      <c r="J35" s="6">
        <f>MAX(J4:J34)</f>
        <v>10.9</v>
      </c>
      <c r="K35" s="6">
        <f>MAX(K4:K34)</f>
        <v>8.8</v>
      </c>
      <c r="L35" s="6">
        <f>MAX(L8:L34)</f>
        <v>19.8</v>
      </c>
      <c r="M35" s="6">
        <f>MAX(M4:M34)</f>
        <v>16.1</v>
      </c>
      <c r="N35" s="6"/>
    </row>
    <row r="36" ht="12.75"/>
    <row r="37" spans="1:14" ht="12.75">
      <c r="A37" s="1" t="s">
        <v>3</v>
      </c>
      <c r="B37" s="1">
        <f>MAX(B4:M34)</f>
        <v>24.1</v>
      </c>
      <c r="D37" s="1" t="s">
        <v>4</v>
      </c>
      <c r="E37" s="6">
        <f>AVERAGE(B4:M34)</f>
        <v>10.979629629629631</v>
      </c>
      <c r="G37" s="1" t="s">
        <v>5</v>
      </c>
      <c r="H37" s="6">
        <f>STDEV(B4:M34)</f>
        <v>4.867697903435002</v>
      </c>
      <c r="J37" s="1" t="s">
        <v>6</v>
      </c>
      <c r="K37" s="1">
        <f>COUNT(B4:M34)</f>
        <v>54</v>
      </c>
      <c r="M37" s="1" t="s">
        <v>18</v>
      </c>
      <c r="N37" s="6">
        <f>K37/122*100</f>
        <v>44.26229508196721</v>
      </c>
    </row>
    <row r="38" ht="12.75"/>
    <row r="39" spans="3:13" ht="12.75">
      <c r="C39" s="1" t="s">
        <v>15</v>
      </c>
      <c r="D39" s="6">
        <f>COUNT(B4:D34)/30*100</f>
        <v>43.333333333333336</v>
      </c>
      <c r="F39" s="1" t="s">
        <v>17</v>
      </c>
      <c r="G39" s="6">
        <f>COUNT(E4:G34)/30*100</f>
        <v>46.666666666666664</v>
      </c>
      <c r="I39" s="1" t="s">
        <v>16</v>
      </c>
      <c r="J39" s="6">
        <f>COUNT(H4:J34)/31*100</f>
        <v>41.935483870967744</v>
      </c>
      <c r="L39" s="1" t="s">
        <v>19</v>
      </c>
      <c r="M39" s="6">
        <f>COUNT(K4:M34)/31*100</f>
        <v>45.16129032258064</v>
      </c>
    </row>
    <row r="40" ht="12.75"/>
    <row r="41" spans="1:3" ht="12.75">
      <c r="A41" s="1" t="s">
        <v>22</v>
      </c>
      <c r="C41" s="8">
        <f>PERCENTILE(B4:M34,0.98)</f>
        <v>21.552</v>
      </c>
    </row>
    <row r="42" spans="1:13" ht="12.75">
      <c r="A42" s="1" t="s">
        <v>21</v>
      </c>
      <c r="B42" s="7">
        <f>COUNT(B4:B34)/11*100</f>
        <v>45.45454545454545</v>
      </c>
      <c r="C42" s="7">
        <f>COUNT(C4:C34)/9*100</f>
        <v>44.44444444444444</v>
      </c>
      <c r="D42" s="7">
        <f>COUNT(D4:D34)/11*100</f>
        <v>36.36363636363637</v>
      </c>
      <c r="E42" s="7">
        <f>COUNT(E4:E34)/10*100</f>
        <v>50</v>
      </c>
      <c r="F42" s="7">
        <f>COUNT(F4:F34)/10*100</f>
        <v>60</v>
      </c>
      <c r="G42" s="7">
        <f>COUNT(G4:G34)/10*100</f>
        <v>30</v>
      </c>
      <c r="H42" s="7">
        <f>COUNT(H4:H33)/11*100</f>
        <v>45.45454545454545</v>
      </c>
      <c r="I42" s="7">
        <f>COUNT(I4:I34)/10*100</f>
        <v>40</v>
      </c>
      <c r="J42" s="7">
        <f>COUNT(J4:J34)/10*100</f>
        <v>40</v>
      </c>
      <c r="K42" s="7">
        <f>COUNT(K4:K34)/10*100</f>
        <v>40</v>
      </c>
      <c r="L42" s="7">
        <f>COUNT(L8:L34)/10*100</f>
        <v>40</v>
      </c>
      <c r="M42" s="7">
        <f>COUNT(M4:M34)/11*100</f>
        <v>45.45454545454545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H20" sqref="H20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10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3"/>
      <c r="C4" s="3"/>
      <c r="D4" s="11" t="s">
        <v>24</v>
      </c>
      <c r="E4" s="7">
        <v>7.8</v>
      </c>
      <c r="F4" s="7">
        <v>6.3</v>
      </c>
      <c r="G4" s="3"/>
      <c r="H4" s="3"/>
      <c r="I4" s="3"/>
      <c r="J4" s="7">
        <v>10.6</v>
      </c>
      <c r="K4" s="7">
        <v>8.2</v>
      </c>
      <c r="L4" s="3"/>
      <c r="M4" s="7"/>
    </row>
    <row r="5" spans="1:13" ht="12.75">
      <c r="A5" s="1">
        <f aca="true" t="shared" si="0" ref="A5:A34">+A4+1</f>
        <v>2</v>
      </c>
      <c r="B5" s="11" t="s">
        <v>24</v>
      </c>
      <c r="C5" s="3"/>
      <c r="D5" s="7"/>
      <c r="E5" s="7"/>
      <c r="F5" s="7"/>
      <c r="G5" s="3"/>
      <c r="H5" s="3"/>
      <c r="I5" s="7">
        <v>10.2</v>
      </c>
      <c r="J5" s="7"/>
      <c r="K5" s="7"/>
      <c r="L5" s="7">
        <v>9.5</v>
      </c>
      <c r="M5" s="7"/>
    </row>
    <row r="6" spans="1:13" ht="12.75">
      <c r="A6" s="1">
        <f t="shared" si="0"/>
        <v>3</v>
      </c>
      <c r="B6" s="7"/>
      <c r="C6" s="11">
        <v>5.1</v>
      </c>
      <c r="D6" s="7"/>
      <c r="E6" s="7"/>
      <c r="F6" s="7"/>
      <c r="G6" s="7">
        <v>9.7</v>
      </c>
      <c r="H6" s="7">
        <v>12.9</v>
      </c>
      <c r="I6" s="7"/>
      <c r="J6" s="11"/>
      <c r="K6" s="7"/>
      <c r="L6" s="7">
        <v>0.2</v>
      </c>
      <c r="M6" s="7">
        <v>11.5</v>
      </c>
    </row>
    <row r="7" spans="1:13" ht="12.75">
      <c r="A7" s="1">
        <f t="shared" si="0"/>
        <v>4</v>
      </c>
      <c r="B7" s="11"/>
      <c r="C7" s="7"/>
      <c r="D7" s="11" t="s">
        <v>24</v>
      </c>
      <c r="E7" s="7">
        <v>12.9</v>
      </c>
      <c r="F7" s="7">
        <v>7.1</v>
      </c>
      <c r="G7" s="7"/>
      <c r="H7" s="7"/>
      <c r="I7" s="7"/>
      <c r="J7" s="11">
        <v>14.2</v>
      </c>
      <c r="K7" s="7">
        <v>4.7</v>
      </c>
      <c r="L7" s="7"/>
      <c r="M7" s="7"/>
    </row>
    <row r="8" spans="1:13" ht="12.75">
      <c r="A8" s="1">
        <f t="shared" si="0"/>
        <v>5</v>
      </c>
      <c r="B8" s="7">
        <v>5.1</v>
      </c>
      <c r="C8" s="7"/>
      <c r="D8" s="3"/>
      <c r="E8" s="7"/>
      <c r="F8" s="3"/>
      <c r="G8" s="7"/>
      <c r="H8" s="7"/>
      <c r="I8" s="7">
        <v>11.4</v>
      </c>
      <c r="J8" s="7"/>
      <c r="K8" s="7"/>
      <c r="L8" s="3"/>
      <c r="M8" s="7"/>
    </row>
    <row r="9" spans="1:13" ht="12.75">
      <c r="A9" s="1">
        <f t="shared" si="0"/>
        <v>6</v>
      </c>
      <c r="B9" s="7"/>
      <c r="C9" s="11">
        <v>11</v>
      </c>
      <c r="D9" s="3"/>
      <c r="E9" s="7"/>
      <c r="F9" s="3"/>
      <c r="G9" s="7">
        <v>14.2</v>
      </c>
      <c r="H9" s="7">
        <v>5.5</v>
      </c>
      <c r="I9" s="7"/>
      <c r="J9" s="7"/>
      <c r="K9" s="7"/>
      <c r="L9" s="7">
        <v>6.4</v>
      </c>
      <c r="M9" s="7">
        <v>18.7</v>
      </c>
    </row>
    <row r="10" spans="1:13" ht="12.75">
      <c r="A10" s="1">
        <f t="shared" si="0"/>
        <v>7</v>
      </c>
      <c r="B10" s="11">
        <v>2.7</v>
      </c>
      <c r="C10" s="7"/>
      <c r="D10" s="3"/>
      <c r="E10" s="7">
        <v>8.5</v>
      </c>
      <c r="F10" s="7">
        <v>9.7</v>
      </c>
      <c r="G10" s="7"/>
      <c r="H10" s="3"/>
      <c r="I10" s="7"/>
      <c r="J10" s="7">
        <v>7.7</v>
      </c>
      <c r="K10" s="7">
        <v>4.4</v>
      </c>
      <c r="L10" s="7"/>
      <c r="M10" s="7"/>
    </row>
    <row r="11" spans="1:13" ht="12.75">
      <c r="A11" s="1">
        <f t="shared" si="0"/>
        <v>8</v>
      </c>
      <c r="B11" s="7"/>
      <c r="C11" s="7"/>
      <c r="D11" s="7">
        <v>7.1</v>
      </c>
      <c r="E11" s="7"/>
      <c r="F11" s="7"/>
      <c r="G11" s="7"/>
      <c r="H11" s="5"/>
      <c r="I11" s="7">
        <v>15</v>
      </c>
      <c r="J11" s="3"/>
      <c r="K11" s="7"/>
      <c r="L11" s="7"/>
      <c r="M11" s="7"/>
    </row>
    <row r="12" spans="1:13" ht="12.75">
      <c r="A12" s="1">
        <f t="shared" si="0"/>
        <v>9</v>
      </c>
      <c r="B12" s="7"/>
      <c r="C12" s="11">
        <v>8.6</v>
      </c>
      <c r="D12" s="7"/>
      <c r="E12" s="7"/>
      <c r="F12" s="7"/>
      <c r="G12" s="7">
        <v>7.5</v>
      </c>
      <c r="H12" s="11">
        <v>10.2</v>
      </c>
      <c r="I12" s="7"/>
      <c r="J12" s="3"/>
      <c r="K12" s="7"/>
      <c r="L12" s="7">
        <v>10.1</v>
      </c>
      <c r="M12" s="7">
        <v>7.1</v>
      </c>
    </row>
    <row r="13" spans="1:13" ht="12.75">
      <c r="A13" s="1">
        <f t="shared" si="0"/>
        <v>10</v>
      </c>
      <c r="B13" s="7">
        <v>7.5</v>
      </c>
      <c r="C13" s="3"/>
      <c r="D13" s="7"/>
      <c r="E13" s="7">
        <v>12.4</v>
      </c>
      <c r="F13" s="7">
        <v>10.3</v>
      </c>
      <c r="G13" s="3"/>
      <c r="H13" s="11"/>
      <c r="I13" s="7"/>
      <c r="J13" s="7">
        <v>11.6</v>
      </c>
      <c r="K13" s="7">
        <v>2.7</v>
      </c>
      <c r="L13" s="7"/>
      <c r="M13" s="7"/>
    </row>
    <row r="14" spans="1:13" ht="12.75">
      <c r="A14" s="1">
        <f t="shared" si="0"/>
        <v>11</v>
      </c>
      <c r="B14" s="7"/>
      <c r="C14" s="3"/>
      <c r="D14" s="7">
        <v>8.6</v>
      </c>
      <c r="E14" s="7"/>
      <c r="F14" s="7"/>
      <c r="G14" s="3"/>
      <c r="H14" s="11"/>
      <c r="I14" s="7">
        <v>6.9</v>
      </c>
      <c r="J14" s="7"/>
      <c r="K14" s="7"/>
      <c r="L14" s="7"/>
      <c r="M14" s="7"/>
    </row>
    <row r="15" spans="1:13" ht="12.75">
      <c r="A15" s="1">
        <f t="shared" si="0"/>
        <v>12</v>
      </c>
      <c r="B15" s="7"/>
      <c r="C15" s="11" t="s">
        <v>24</v>
      </c>
      <c r="D15" s="7"/>
      <c r="E15" s="7"/>
      <c r="F15" s="7"/>
      <c r="G15" s="7">
        <v>6.2</v>
      </c>
      <c r="H15" s="7">
        <v>15.6</v>
      </c>
      <c r="I15" s="3"/>
      <c r="J15" s="7"/>
      <c r="K15" s="7"/>
      <c r="L15" s="7">
        <v>12.9</v>
      </c>
      <c r="M15" s="7">
        <v>8.2</v>
      </c>
    </row>
    <row r="16" spans="1:13" ht="12.75">
      <c r="A16" s="1">
        <f t="shared" si="0"/>
        <v>13</v>
      </c>
      <c r="B16" s="7">
        <v>8.2</v>
      </c>
      <c r="C16" s="7"/>
      <c r="D16" s="7"/>
      <c r="E16" s="7">
        <v>10.4</v>
      </c>
      <c r="F16" s="7">
        <v>9.1</v>
      </c>
      <c r="G16" s="7"/>
      <c r="H16" s="7"/>
      <c r="I16" s="3"/>
      <c r="J16" s="7">
        <v>5.9</v>
      </c>
      <c r="K16" s="7">
        <v>9.3</v>
      </c>
      <c r="L16" s="7"/>
      <c r="M16" s="7"/>
    </row>
    <row r="17" spans="1:13" ht="12.75">
      <c r="A17" s="1">
        <f t="shared" si="0"/>
        <v>14</v>
      </c>
      <c r="B17" s="7"/>
      <c r="C17" s="7"/>
      <c r="D17" s="7">
        <v>5.8</v>
      </c>
      <c r="E17" s="7"/>
      <c r="F17" s="7"/>
      <c r="G17" s="7"/>
      <c r="H17" s="7"/>
      <c r="I17" s="7">
        <v>16.5</v>
      </c>
      <c r="J17" s="7"/>
      <c r="K17" s="3"/>
      <c r="L17" s="7"/>
      <c r="M17" s="7"/>
    </row>
    <row r="18" spans="1:13" ht="12.75">
      <c r="A18" s="1">
        <f t="shared" si="0"/>
        <v>15</v>
      </c>
      <c r="B18" s="7"/>
      <c r="C18" s="7">
        <v>14.1</v>
      </c>
      <c r="D18" s="7"/>
      <c r="E18" s="7"/>
      <c r="F18" s="7"/>
      <c r="G18" s="7">
        <v>9.7</v>
      </c>
      <c r="H18" s="7">
        <v>8.1</v>
      </c>
      <c r="I18" s="7"/>
      <c r="J18" s="11"/>
      <c r="K18" s="3"/>
      <c r="L18" s="7">
        <v>17.8</v>
      </c>
      <c r="M18" s="11" t="s">
        <v>24</v>
      </c>
    </row>
    <row r="19" spans="1:13" ht="12.75">
      <c r="A19" s="1">
        <f t="shared" si="0"/>
        <v>16</v>
      </c>
      <c r="B19" s="11">
        <v>7.2</v>
      </c>
      <c r="C19" s="7"/>
      <c r="D19" s="7"/>
      <c r="E19" s="7">
        <v>13.5</v>
      </c>
      <c r="F19" s="7">
        <v>6.5</v>
      </c>
      <c r="G19" s="7"/>
      <c r="H19" s="7"/>
      <c r="I19" s="7"/>
      <c r="J19" s="7">
        <v>8.6</v>
      </c>
      <c r="K19" s="7">
        <v>4</v>
      </c>
      <c r="L19" s="7"/>
      <c r="M19" s="7"/>
    </row>
    <row r="20" spans="1:13" ht="12.75">
      <c r="A20" s="1">
        <f t="shared" si="0"/>
        <v>17</v>
      </c>
      <c r="B20" s="7"/>
      <c r="C20" s="7"/>
      <c r="D20" s="7">
        <v>5.9</v>
      </c>
      <c r="E20" s="7"/>
      <c r="F20" s="7"/>
      <c r="G20" s="7"/>
      <c r="H20" s="7"/>
      <c r="I20" s="7">
        <v>7.1</v>
      </c>
      <c r="J20" s="7"/>
      <c r="K20" s="7"/>
      <c r="L20" s="7"/>
      <c r="M20" s="7"/>
    </row>
    <row r="21" spans="1:13" ht="12.75">
      <c r="A21" s="1">
        <f t="shared" si="0"/>
        <v>18</v>
      </c>
      <c r="B21" s="7"/>
      <c r="C21" s="7">
        <v>2.7</v>
      </c>
      <c r="D21" s="7"/>
      <c r="E21" s="7"/>
      <c r="F21" s="7"/>
      <c r="G21" s="7">
        <v>6.7</v>
      </c>
      <c r="H21" s="7">
        <v>8.8</v>
      </c>
      <c r="I21" s="7"/>
      <c r="J21" s="11"/>
      <c r="K21" s="7"/>
      <c r="L21" s="7">
        <v>14.3</v>
      </c>
      <c r="M21" s="7">
        <v>4.3</v>
      </c>
    </row>
    <row r="22" spans="1:13" ht="12.75">
      <c r="A22" s="1">
        <f t="shared" si="0"/>
        <v>19</v>
      </c>
      <c r="B22" s="7">
        <v>6.1</v>
      </c>
      <c r="C22" s="7"/>
      <c r="D22" s="7"/>
      <c r="E22" s="7">
        <v>5.9</v>
      </c>
      <c r="F22" s="7">
        <v>10.6</v>
      </c>
      <c r="G22" s="7"/>
      <c r="H22" s="7"/>
      <c r="I22" s="7"/>
      <c r="J22" s="7">
        <v>9.4</v>
      </c>
      <c r="K22" s="7">
        <v>10.7</v>
      </c>
      <c r="L22" s="7"/>
      <c r="M22" s="7"/>
    </row>
    <row r="23" spans="1:13" ht="12.75">
      <c r="A23" s="1">
        <f t="shared" si="0"/>
        <v>20</v>
      </c>
      <c r="B23" s="3"/>
      <c r="C23" s="7"/>
      <c r="D23" s="7">
        <v>14.2</v>
      </c>
      <c r="E23" s="7"/>
      <c r="F23" s="7"/>
      <c r="G23" s="7"/>
      <c r="H23" s="7"/>
      <c r="I23" s="7">
        <v>4.9</v>
      </c>
      <c r="J23" s="7"/>
      <c r="K23" s="7"/>
      <c r="L23" s="7"/>
      <c r="M23" s="7"/>
    </row>
    <row r="24" spans="1:13" ht="12.75">
      <c r="A24" s="1">
        <f t="shared" si="0"/>
        <v>21</v>
      </c>
      <c r="B24" s="3"/>
      <c r="C24" s="7">
        <v>7.5</v>
      </c>
      <c r="D24" s="7"/>
      <c r="E24" s="7"/>
      <c r="F24" s="11"/>
      <c r="G24" s="7">
        <v>9.6</v>
      </c>
      <c r="H24" s="7">
        <v>9.5</v>
      </c>
      <c r="I24" s="7"/>
      <c r="J24" s="11"/>
      <c r="K24" s="7"/>
      <c r="L24" s="7">
        <v>18.8</v>
      </c>
      <c r="M24" s="7">
        <v>11.3</v>
      </c>
    </row>
    <row r="25" spans="1:13" ht="12.75">
      <c r="A25" s="1">
        <f t="shared" si="0"/>
        <v>22</v>
      </c>
      <c r="B25" s="11">
        <v>12.7</v>
      </c>
      <c r="C25" s="7"/>
      <c r="D25" s="7"/>
      <c r="E25" s="7">
        <v>6.9</v>
      </c>
      <c r="F25" s="7">
        <v>9.3</v>
      </c>
      <c r="G25" s="7"/>
      <c r="H25" s="7"/>
      <c r="I25" s="7"/>
      <c r="J25" s="7">
        <v>8.6</v>
      </c>
      <c r="K25" s="7">
        <v>3.5</v>
      </c>
      <c r="L25" s="7"/>
      <c r="M25" s="7"/>
    </row>
    <row r="26" spans="1:13" ht="12.75">
      <c r="A26" s="1">
        <f t="shared" si="0"/>
        <v>23</v>
      </c>
      <c r="B26" s="7"/>
      <c r="C26" s="7"/>
      <c r="D26" s="7">
        <v>9.9</v>
      </c>
      <c r="E26" s="7"/>
      <c r="F26" s="7"/>
      <c r="G26" s="7"/>
      <c r="H26" s="7"/>
      <c r="I26" s="7">
        <v>8.5</v>
      </c>
      <c r="J26" s="7"/>
      <c r="K26" s="7"/>
      <c r="L26" s="7"/>
      <c r="M26" s="7"/>
    </row>
    <row r="27" spans="1:13" ht="12.75">
      <c r="A27" s="1">
        <f t="shared" si="0"/>
        <v>24</v>
      </c>
      <c r="B27" s="7"/>
      <c r="C27" s="7">
        <v>15</v>
      </c>
      <c r="D27" s="7"/>
      <c r="E27" s="7"/>
      <c r="F27" s="11"/>
      <c r="G27" s="7">
        <v>12.2</v>
      </c>
      <c r="H27" s="7">
        <v>11.8</v>
      </c>
      <c r="I27" s="7"/>
      <c r="J27" s="7"/>
      <c r="K27" s="7"/>
      <c r="L27" s="7">
        <v>16.1</v>
      </c>
      <c r="M27" s="7">
        <v>2.8</v>
      </c>
    </row>
    <row r="28" spans="1:13" ht="12.75">
      <c r="A28" s="1">
        <f t="shared" si="0"/>
        <v>25</v>
      </c>
      <c r="B28" s="11">
        <v>29.2</v>
      </c>
      <c r="C28" s="7"/>
      <c r="D28" s="7"/>
      <c r="E28" s="7">
        <v>11.5</v>
      </c>
      <c r="F28" s="7">
        <v>5.2</v>
      </c>
      <c r="G28" s="7"/>
      <c r="H28" s="7"/>
      <c r="I28" s="7"/>
      <c r="J28" s="7">
        <v>9.4</v>
      </c>
      <c r="K28" s="11" t="s">
        <v>24</v>
      </c>
      <c r="L28" s="7"/>
      <c r="M28" s="7"/>
    </row>
    <row r="29" spans="1:13" ht="12.75">
      <c r="A29" s="1">
        <f t="shared" si="0"/>
        <v>26</v>
      </c>
      <c r="B29" s="7"/>
      <c r="C29" s="7"/>
      <c r="D29" s="7">
        <v>8.5</v>
      </c>
      <c r="E29" s="3"/>
      <c r="F29" s="7"/>
      <c r="G29" s="7"/>
      <c r="H29" s="7"/>
      <c r="I29" s="7">
        <v>20.5</v>
      </c>
      <c r="J29" s="7"/>
      <c r="K29" s="7"/>
      <c r="L29" s="7"/>
      <c r="M29" s="7"/>
    </row>
    <row r="30" spans="1:13" ht="12.75">
      <c r="A30" s="1">
        <f t="shared" si="0"/>
        <v>27</v>
      </c>
      <c r="B30" s="7"/>
      <c r="C30" s="7">
        <v>8.5</v>
      </c>
      <c r="D30" s="7"/>
      <c r="E30" s="3"/>
      <c r="F30" s="7"/>
      <c r="G30" s="7">
        <v>13.7</v>
      </c>
      <c r="H30" s="7">
        <v>6.8</v>
      </c>
      <c r="I30" s="7"/>
      <c r="J30" s="7"/>
      <c r="K30" s="7"/>
      <c r="L30" s="7">
        <v>11.7</v>
      </c>
      <c r="M30" s="7">
        <v>7.7</v>
      </c>
    </row>
    <row r="31" spans="1:13" ht="12.75">
      <c r="A31" s="1">
        <f t="shared" si="0"/>
        <v>28</v>
      </c>
      <c r="B31" s="11">
        <v>4.5</v>
      </c>
      <c r="C31" s="3"/>
      <c r="D31" s="7"/>
      <c r="E31" s="7">
        <v>9.1</v>
      </c>
      <c r="F31" s="7">
        <v>9.5</v>
      </c>
      <c r="G31" s="7"/>
      <c r="H31" s="7"/>
      <c r="I31" s="7"/>
      <c r="J31" s="7">
        <v>5.2</v>
      </c>
      <c r="K31" s="11" t="s">
        <v>24</v>
      </c>
      <c r="L31" s="7"/>
      <c r="M31" s="7"/>
    </row>
    <row r="32" spans="1:13" ht="12.75">
      <c r="A32" s="1">
        <f t="shared" si="0"/>
        <v>29</v>
      </c>
      <c r="B32" s="7"/>
      <c r="C32" s="3"/>
      <c r="D32" s="7">
        <v>6.3</v>
      </c>
      <c r="E32" s="3"/>
      <c r="F32" s="7"/>
      <c r="G32" s="7"/>
      <c r="H32" s="7"/>
      <c r="I32" s="7">
        <v>11.1</v>
      </c>
      <c r="J32" s="3"/>
      <c r="K32" s="7"/>
      <c r="L32" s="7"/>
      <c r="M32" s="7"/>
    </row>
    <row r="33" spans="1:13" ht="12.75">
      <c r="A33" s="1">
        <f t="shared" si="0"/>
        <v>30</v>
      </c>
      <c r="B33" s="7"/>
      <c r="C33" s="3"/>
      <c r="D33" s="3"/>
      <c r="E33" s="3"/>
      <c r="F33" s="7"/>
      <c r="G33" s="7">
        <v>12.2</v>
      </c>
      <c r="H33" s="7">
        <v>6.6</v>
      </c>
      <c r="I33" s="3"/>
      <c r="J33" s="3"/>
      <c r="K33" s="7"/>
      <c r="L33" s="7">
        <v>9</v>
      </c>
      <c r="M33" s="7">
        <v>11</v>
      </c>
    </row>
    <row r="34" spans="1:13" ht="12.75">
      <c r="A34" s="1">
        <f t="shared" si="0"/>
        <v>31</v>
      </c>
      <c r="B34" s="11">
        <v>16.3</v>
      </c>
      <c r="C34" s="3"/>
      <c r="D34" s="3"/>
      <c r="E34" s="3"/>
      <c r="F34" s="7">
        <v>11.3</v>
      </c>
      <c r="G34" s="3"/>
      <c r="H34" s="3"/>
      <c r="I34" s="3"/>
      <c r="J34" s="3"/>
      <c r="K34" s="7">
        <v>6.8</v>
      </c>
      <c r="L34" s="3"/>
      <c r="M34" s="3"/>
    </row>
    <row r="35" spans="1:15" ht="12.75">
      <c r="A35" s="1" t="s">
        <v>2</v>
      </c>
      <c r="B35" s="6">
        <f>MAX(B4:B34)</f>
        <v>29.2</v>
      </c>
      <c r="C35" s="6">
        <f aca="true" t="shared" si="1" ref="C35:M35">MAX(C4:C34)</f>
        <v>15</v>
      </c>
      <c r="D35" s="6">
        <f>MAX(D4:D34)</f>
        <v>14.2</v>
      </c>
      <c r="E35" s="6">
        <f t="shared" si="1"/>
        <v>13.5</v>
      </c>
      <c r="F35" s="6">
        <f t="shared" si="1"/>
        <v>11.3</v>
      </c>
      <c r="G35" s="6">
        <f>MAX(G4:G34)</f>
        <v>14.2</v>
      </c>
      <c r="H35" s="6">
        <f>MAX(H4:H34)</f>
        <v>15.6</v>
      </c>
      <c r="I35" s="6">
        <f>MAX(I4:I34)</f>
        <v>20.5</v>
      </c>
      <c r="J35" s="6">
        <f t="shared" si="1"/>
        <v>14.2</v>
      </c>
      <c r="K35" s="6">
        <f t="shared" si="1"/>
        <v>10.7</v>
      </c>
      <c r="L35" s="6">
        <f t="shared" si="1"/>
        <v>18.8</v>
      </c>
      <c r="M35" s="6">
        <f t="shared" si="1"/>
        <v>18.7</v>
      </c>
      <c r="N35" s="6"/>
      <c r="O35" s="6"/>
    </row>
    <row r="36" ht="12.75"/>
    <row r="37" spans="1:14" ht="12.75">
      <c r="A37" s="1" t="s">
        <v>3</v>
      </c>
      <c r="B37" s="1">
        <f>MAX(B4:M34)</f>
        <v>29.2</v>
      </c>
      <c r="D37" s="1" t="s">
        <v>4</v>
      </c>
      <c r="E37" s="6">
        <f>AVERAGE(B4:M34)</f>
        <v>9.453448275862069</v>
      </c>
      <c r="G37" s="1" t="s">
        <v>5</v>
      </c>
      <c r="H37" s="6">
        <f>STDEV(B4:M34)</f>
        <v>4.188917698434512</v>
      </c>
      <c r="J37" s="1" t="s">
        <v>6</v>
      </c>
      <c r="K37" s="1">
        <f>COUNT(B4:M34)</f>
        <v>116</v>
      </c>
      <c r="M37" s="1" t="s">
        <v>18</v>
      </c>
      <c r="N37" s="6">
        <f>K37/122*100</f>
        <v>95.08196721311475</v>
      </c>
    </row>
    <row r="38" ht="12.75"/>
    <row r="39" spans="3:13" ht="12.75">
      <c r="C39" s="1" t="s">
        <v>15</v>
      </c>
      <c r="D39" s="6">
        <f>COUNT(B4:D34)/30*100</f>
        <v>86.66666666666667</v>
      </c>
      <c r="F39" s="1" t="s">
        <v>17</v>
      </c>
      <c r="G39" s="6">
        <f>COUNT(E4:G34)/30*100</f>
        <v>103.33333333333334</v>
      </c>
      <c r="I39" s="1" t="s">
        <v>16</v>
      </c>
      <c r="J39" s="6">
        <f>COUNT(H4:J34)/31*100</f>
        <v>96.7741935483871</v>
      </c>
      <c r="L39" s="1" t="s">
        <v>19</v>
      </c>
      <c r="M39" s="6">
        <f>COUNT(K4:M34)/31*100</f>
        <v>93.54838709677419</v>
      </c>
    </row>
    <row r="40" ht="12.75"/>
    <row r="41" spans="1:3" ht="12.75">
      <c r="A41" s="1" t="s">
        <v>22</v>
      </c>
      <c r="C41" s="8">
        <f>PERCENTILE(B4:M34,0.98)</f>
        <v>18.77</v>
      </c>
    </row>
    <row r="42" spans="1:13" ht="12.75">
      <c r="A42" s="1" t="s">
        <v>21</v>
      </c>
      <c r="B42" s="7">
        <f>COUNT(B4:B34)/11*100</f>
        <v>90.9090909090909</v>
      </c>
      <c r="C42" s="7">
        <f>COUNT(C4:C34)/9*100</f>
        <v>88.88888888888889</v>
      </c>
      <c r="D42" s="7">
        <f>COUNT(D4:D34)/11*100</f>
        <v>72.72727272727273</v>
      </c>
      <c r="E42" s="7">
        <f>COUNT(E4:E34)/10*100</f>
        <v>100</v>
      </c>
      <c r="F42" s="7">
        <f>COUNT(F4:F34)/10*100</f>
        <v>110.00000000000001</v>
      </c>
      <c r="G42" s="7">
        <f>COUNT(G4:G34)/10*100</f>
        <v>100</v>
      </c>
      <c r="H42" s="7">
        <f>COUNT(H4:H34)/11*100</f>
        <v>90.9090909090909</v>
      </c>
      <c r="I42" s="7">
        <f>COUNT(I4:I34)/10*100</f>
        <v>100</v>
      </c>
      <c r="J42" s="7">
        <f>COUNT(J4:J34)/10*100</f>
        <v>100</v>
      </c>
      <c r="K42" s="7">
        <f>COUNT(K4:K34)/10*100</f>
        <v>90</v>
      </c>
      <c r="L42" s="7">
        <f>COUNT(L4:L34)/10*100</f>
        <v>110.00000000000001</v>
      </c>
      <c r="M42" s="7">
        <f>COUNT(M4:M34)/11*100</f>
        <v>81.81818181818183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F11" sqref="F11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28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19.8</v>
      </c>
      <c r="C4" s="3"/>
      <c r="D4" s="3"/>
      <c r="E4" s="7">
        <v>5.9</v>
      </c>
      <c r="F4" s="7">
        <v>6.6</v>
      </c>
      <c r="G4" s="3"/>
      <c r="H4" s="3"/>
      <c r="I4" s="3"/>
      <c r="J4" s="7">
        <v>9.6</v>
      </c>
      <c r="K4" s="7">
        <v>7.2</v>
      </c>
      <c r="L4" s="3"/>
      <c r="M4" s="3"/>
    </row>
    <row r="5" spans="1:13" ht="12.75">
      <c r="A5" s="1">
        <f aca="true" t="shared" si="0" ref="A5:A34">+A4+1</f>
        <v>2</v>
      </c>
      <c r="B5" s="7"/>
      <c r="C5" s="3"/>
      <c r="D5" s="7">
        <v>7.8</v>
      </c>
      <c r="E5" s="7"/>
      <c r="F5" s="3"/>
      <c r="G5" s="3"/>
      <c r="H5" s="3"/>
      <c r="I5" s="7">
        <v>10.12</v>
      </c>
      <c r="J5" s="7"/>
      <c r="K5" s="7"/>
      <c r="L5" s="3"/>
      <c r="M5" s="7"/>
    </row>
    <row r="6" spans="1:13" ht="12.75">
      <c r="A6" s="1">
        <f t="shared" si="0"/>
        <v>3</v>
      </c>
      <c r="B6" s="7"/>
      <c r="C6" s="7">
        <v>3.7</v>
      </c>
      <c r="D6" s="7"/>
      <c r="E6" s="7"/>
      <c r="F6" s="3"/>
      <c r="G6" s="7">
        <v>4.5</v>
      </c>
      <c r="H6" s="7">
        <v>11.3</v>
      </c>
      <c r="I6" s="7"/>
      <c r="J6" s="11"/>
      <c r="K6" s="7"/>
      <c r="L6" s="7">
        <v>8.3</v>
      </c>
      <c r="M6" s="7">
        <v>7.4</v>
      </c>
    </row>
    <row r="7" spans="1:13" ht="12.75">
      <c r="A7" s="1">
        <f t="shared" si="0"/>
        <v>4</v>
      </c>
      <c r="B7" s="7">
        <v>2.3</v>
      </c>
      <c r="C7" s="7"/>
      <c r="D7" s="7"/>
      <c r="E7" s="7">
        <v>13.7</v>
      </c>
      <c r="F7" s="7">
        <v>9.7</v>
      </c>
      <c r="G7" s="7"/>
      <c r="H7" s="7"/>
      <c r="I7" s="7"/>
      <c r="J7" s="7">
        <v>10.3</v>
      </c>
      <c r="K7" s="7">
        <v>5.7</v>
      </c>
      <c r="L7" s="3"/>
      <c r="M7" s="7"/>
    </row>
    <row r="8" spans="1:13" ht="12.75">
      <c r="A8" s="1">
        <f t="shared" si="0"/>
        <v>5</v>
      </c>
      <c r="B8" s="7"/>
      <c r="C8" s="7"/>
      <c r="D8" s="7">
        <v>8.2</v>
      </c>
      <c r="E8" s="7"/>
      <c r="F8" s="7"/>
      <c r="H8" s="7"/>
      <c r="I8" s="7">
        <v>10.5</v>
      </c>
      <c r="J8" s="7"/>
      <c r="K8" s="7"/>
      <c r="L8" s="3"/>
      <c r="M8" s="7"/>
    </row>
    <row r="9" spans="1:13" ht="12.75">
      <c r="A9" s="1">
        <f t="shared" si="0"/>
        <v>6</v>
      </c>
      <c r="B9" s="7"/>
      <c r="C9" s="7">
        <v>7.7</v>
      </c>
      <c r="D9" s="7"/>
      <c r="E9" s="7"/>
      <c r="F9" s="7"/>
      <c r="G9" s="7">
        <v>10.9</v>
      </c>
      <c r="H9" s="7">
        <v>4.7</v>
      </c>
      <c r="I9" s="7"/>
      <c r="J9" s="11"/>
      <c r="K9" s="7"/>
      <c r="L9" s="7">
        <v>11.7</v>
      </c>
      <c r="M9" s="7">
        <v>8</v>
      </c>
    </row>
    <row r="10" spans="1:13" ht="12.75">
      <c r="A10" s="1">
        <f t="shared" si="0"/>
        <v>7</v>
      </c>
      <c r="B10" s="7">
        <v>3.2</v>
      </c>
      <c r="C10" s="7"/>
      <c r="D10" s="7"/>
      <c r="E10" s="7">
        <v>6.4</v>
      </c>
      <c r="F10" s="7">
        <v>10.3</v>
      </c>
      <c r="G10" s="7"/>
      <c r="H10" s="3"/>
      <c r="I10" s="7"/>
      <c r="J10" s="7">
        <v>5.4</v>
      </c>
      <c r="K10" s="7">
        <v>5.7</v>
      </c>
      <c r="L10" s="7"/>
      <c r="M10" s="7"/>
    </row>
    <row r="11" spans="1:13" ht="12.75">
      <c r="A11" s="1">
        <f t="shared" si="0"/>
        <v>8</v>
      </c>
      <c r="B11" s="7"/>
      <c r="C11" s="7"/>
      <c r="D11" s="7">
        <v>9.6</v>
      </c>
      <c r="E11" s="7"/>
      <c r="F11" s="7"/>
      <c r="G11" s="7"/>
      <c r="H11" s="3"/>
      <c r="I11" s="7">
        <v>5.7</v>
      </c>
      <c r="J11" s="3"/>
      <c r="K11" s="7"/>
      <c r="L11" s="7"/>
      <c r="M11" s="7"/>
    </row>
    <row r="12" spans="1:13" ht="12.75">
      <c r="A12" s="1">
        <f t="shared" si="0"/>
        <v>9</v>
      </c>
      <c r="B12" s="7"/>
      <c r="C12" s="7">
        <v>4.9</v>
      </c>
      <c r="D12" s="7"/>
      <c r="E12" s="11"/>
      <c r="F12" s="7"/>
      <c r="G12" s="7">
        <v>7.1</v>
      </c>
      <c r="H12" s="7">
        <v>10.7</v>
      </c>
      <c r="I12" s="7"/>
      <c r="J12" s="5"/>
      <c r="K12" s="7"/>
      <c r="L12" s="7">
        <v>5.8</v>
      </c>
      <c r="M12" s="7">
        <v>6.6</v>
      </c>
    </row>
    <row r="13" spans="1:13" ht="12.75">
      <c r="A13" s="1">
        <f t="shared" si="0"/>
        <v>10</v>
      </c>
      <c r="B13" s="7">
        <v>6.4</v>
      </c>
      <c r="C13" s="7"/>
      <c r="D13" s="11"/>
      <c r="E13" s="7">
        <v>10.9</v>
      </c>
      <c r="F13" s="7">
        <v>10.8</v>
      </c>
      <c r="G13" s="7"/>
      <c r="H13" s="7"/>
      <c r="I13" s="3"/>
      <c r="J13" s="7">
        <v>8.8</v>
      </c>
      <c r="K13" s="7">
        <v>2.5</v>
      </c>
      <c r="L13" s="7"/>
      <c r="M13" s="7"/>
    </row>
    <row r="14" spans="1:13" ht="12.75">
      <c r="A14" s="1">
        <f t="shared" si="0"/>
        <v>11</v>
      </c>
      <c r="B14" s="7"/>
      <c r="C14" s="7"/>
      <c r="D14" s="7">
        <v>8.5</v>
      </c>
      <c r="E14" s="7"/>
      <c r="F14" s="7"/>
      <c r="G14" s="7"/>
      <c r="H14" s="7"/>
      <c r="I14" s="11" t="s">
        <v>24</v>
      </c>
      <c r="J14" s="7"/>
      <c r="K14" s="3"/>
      <c r="L14" s="7"/>
      <c r="M14" s="7"/>
    </row>
    <row r="15" spans="1:13" ht="12.75">
      <c r="A15" s="1">
        <f t="shared" si="0"/>
        <v>12</v>
      </c>
      <c r="B15" s="7"/>
      <c r="C15" s="7">
        <v>6.2</v>
      </c>
      <c r="D15" s="7"/>
      <c r="E15" s="7"/>
      <c r="F15" s="7"/>
      <c r="G15" s="7">
        <v>6.8</v>
      </c>
      <c r="H15" s="7">
        <v>10.6</v>
      </c>
      <c r="I15" s="7"/>
      <c r="J15" s="7"/>
      <c r="K15" s="3"/>
      <c r="L15" s="7">
        <v>12.5</v>
      </c>
      <c r="M15" s="7">
        <v>2.6</v>
      </c>
    </row>
    <row r="16" spans="1:13" ht="12.75">
      <c r="A16" s="1">
        <f t="shared" si="0"/>
        <v>13</v>
      </c>
      <c r="B16" s="7">
        <v>7.9</v>
      </c>
      <c r="C16" s="7"/>
      <c r="D16" s="7"/>
      <c r="E16" s="7">
        <v>8.8</v>
      </c>
      <c r="F16" s="7">
        <v>10.6</v>
      </c>
      <c r="G16" s="7"/>
      <c r="H16" s="7"/>
      <c r="I16" s="7"/>
      <c r="J16" s="7">
        <v>3.7</v>
      </c>
      <c r="K16" s="7">
        <v>5.5</v>
      </c>
      <c r="L16" s="7"/>
      <c r="M16" s="7"/>
    </row>
    <row r="17" spans="1:13" ht="12.75">
      <c r="A17" s="1">
        <f t="shared" si="0"/>
        <v>14</v>
      </c>
      <c r="B17" s="7"/>
      <c r="C17" s="7"/>
      <c r="D17" s="7">
        <v>6.1</v>
      </c>
      <c r="E17" s="7"/>
      <c r="F17" s="7"/>
      <c r="G17" s="7"/>
      <c r="H17" s="7"/>
      <c r="I17" s="7">
        <v>14.2</v>
      </c>
      <c r="J17" s="7"/>
      <c r="K17" s="7"/>
      <c r="L17" s="7"/>
      <c r="M17" s="7"/>
    </row>
    <row r="18" spans="1:13" ht="12.75">
      <c r="A18" s="1">
        <f t="shared" si="0"/>
        <v>15</v>
      </c>
      <c r="B18" s="7"/>
      <c r="C18" s="7">
        <v>10.6</v>
      </c>
      <c r="D18" s="7"/>
      <c r="E18" s="7"/>
      <c r="F18" s="7"/>
      <c r="G18" s="7">
        <v>10.4</v>
      </c>
      <c r="H18" s="7">
        <v>10.6</v>
      </c>
      <c r="I18" s="7"/>
      <c r="J18" s="7"/>
      <c r="K18" s="7"/>
      <c r="L18" s="7">
        <v>20.9</v>
      </c>
      <c r="M18" s="7">
        <v>3.3</v>
      </c>
    </row>
    <row r="19" spans="1:13" ht="12.75">
      <c r="A19" s="1">
        <f t="shared" si="0"/>
        <v>16</v>
      </c>
      <c r="B19" s="7">
        <v>7.6</v>
      </c>
      <c r="C19" s="7"/>
      <c r="D19" s="7"/>
      <c r="E19" s="7">
        <v>11.5</v>
      </c>
      <c r="F19" s="7">
        <v>5.6</v>
      </c>
      <c r="G19" s="3"/>
      <c r="H19" s="7"/>
      <c r="I19" s="7"/>
      <c r="J19" s="7">
        <v>9.6</v>
      </c>
      <c r="K19" s="7">
        <v>3.8</v>
      </c>
      <c r="L19" s="7"/>
      <c r="M19" s="7"/>
    </row>
    <row r="20" spans="1:13" ht="12.75">
      <c r="A20" s="1">
        <f t="shared" si="0"/>
        <v>17</v>
      </c>
      <c r="B20" s="7"/>
      <c r="C20" s="7"/>
      <c r="D20" s="7">
        <v>4.6</v>
      </c>
      <c r="E20" s="3"/>
      <c r="F20" s="7"/>
      <c r="G20" s="3"/>
      <c r="H20" s="7"/>
      <c r="I20" s="7">
        <v>4.8</v>
      </c>
      <c r="J20" s="7"/>
      <c r="K20" s="7"/>
      <c r="L20" s="7"/>
      <c r="M20" s="7"/>
    </row>
    <row r="21" spans="1:13" ht="12.75">
      <c r="A21" s="1">
        <f t="shared" si="0"/>
        <v>18</v>
      </c>
      <c r="B21" s="7"/>
      <c r="C21" s="7">
        <v>7.9</v>
      </c>
      <c r="D21" s="7"/>
      <c r="E21" s="3"/>
      <c r="F21" s="7"/>
      <c r="G21" s="7">
        <v>9.9</v>
      </c>
      <c r="H21" s="11" t="s">
        <v>24</v>
      </c>
      <c r="I21" s="7"/>
      <c r="J21" s="7"/>
      <c r="K21" s="7"/>
      <c r="L21" s="11" t="s">
        <v>24</v>
      </c>
      <c r="M21" s="7">
        <v>2.7</v>
      </c>
    </row>
    <row r="22" spans="1:13" ht="12.75">
      <c r="A22" s="1">
        <f t="shared" si="0"/>
        <v>19</v>
      </c>
      <c r="B22" s="7">
        <v>5.9</v>
      </c>
      <c r="C22" s="7"/>
      <c r="D22" s="7"/>
      <c r="E22" s="7">
        <v>5.5</v>
      </c>
      <c r="F22" s="7">
        <v>9.5</v>
      </c>
      <c r="G22" s="7"/>
      <c r="H22" s="7"/>
      <c r="I22" s="7"/>
      <c r="J22" s="7">
        <v>13.7</v>
      </c>
      <c r="K22" s="7">
        <v>6.7</v>
      </c>
      <c r="L22" s="7"/>
      <c r="M22" s="7"/>
    </row>
    <row r="23" spans="1:13" ht="12.75">
      <c r="A23" s="1">
        <f t="shared" si="0"/>
        <v>20</v>
      </c>
      <c r="B23" s="7"/>
      <c r="C23" s="7"/>
      <c r="D23" s="7">
        <v>11.3</v>
      </c>
      <c r="E23" s="7"/>
      <c r="F23" s="7"/>
      <c r="G23" s="7"/>
      <c r="H23" s="7"/>
      <c r="I23" s="7">
        <v>4</v>
      </c>
      <c r="J23" s="7"/>
      <c r="K23" s="7"/>
      <c r="L23" s="7"/>
      <c r="M23" s="7"/>
    </row>
    <row r="24" spans="1:13" ht="12.75">
      <c r="A24" s="1">
        <f t="shared" si="0"/>
        <v>21</v>
      </c>
      <c r="B24" s="7"/>
      <c r="C24" s="7">
        <v>8.1</v>
      </c>
      <c r="D24" s="7"/>
      <c r="E24" s="7"/>
      <c r="F24" s="7"/>
      <c r="G24" s="7">
        <v>11.6</v>
      </c>
      <c r="H24" s="7">
        <v>9.4</v>
      </c>
      <c r="I24" s="7"/>
      <c r="J24" s="7"/>
      <c r="K24" s="7"/>
      <c r="L24" s="7">
        <v>12.5</v>
      </c>
      <c r="M24" s="7">
        <v>10.5</v>
      </c>
    </row>
    <row r="25" spans="1:13" ht="12.75">
      <c r="A25" s="1">
        <f t="shared" si="0"/>
        <v>22</v>
      </c>
      <c r="B25" s="7">
        <v>11.2</v>
      </c>
      <c r="C25" s="7"/>
      <c r="D25" s="7"/>
      <c r="E25" s="7">
        <v>7.6</v>
      </c>
      <c r="F25" s="7">
        <v>8.5</v>
      </c>
      <c r="G25" s="7"/>
      <c r="H25" s="7"/>
      <c r="I25" s="7"/>
      <c r="J25" s="7">
        <v>4.9</v>
      </c>
      <c r="K25" s="7">
        <v>5.4</v>
      </c>
      <c r="L25" s="7"/>
      <c r="M25" s="7"/>
    </row>
    <row r="26" spans="1:13" ht="12.75">
      <c r="A26" s="1">
        <f t="shared" si="0"/>
        <v>23</v>
      </c>
      <c r="B26" s="7"/>
      <c r="C26" s="7"/>
      <c r="D26" s="7">
        <v>8.2</v>
      </c>
      <c r="E26" s="7"/>
      <c r="F26" s="7"/>
      <c r="G26" s="7"/>
      <c r="H26" s="7"/>
      <c r="I26" s="7">
        <v>6.9</v>
      </c>
      <c r="J26" s="7"/>
      <c r="K26" s="7"/>
      <c r="L26" s="7"/>
      <c r="M26" s="7"/>
    </row>
    <row r="27" spans="1:13" ht="12.75">
      <c r="A27" s="1">
        <f t="shared" si="0"/>
        <v>24</v>
      </c>
      <c r="B27" s="7"/>
      <c r="C27" s="7">
        <v>14.8</v>
      </c>
      <c r="D27" s="7"/>
      <c r="E27" s="7"/>
      <c r="F27" s="7"/>
      <c r="G27" s="7">
        <v>12.4</v>
      </c>
      <c r="H27" s="7">
        <v>7.9</v>
      </c>
      <c r="I27" s="7"/>
      <c r="J27" s="7"/>
      <c r="K27" s="7"/>
      <c r="L27" s="7">
        <v>7.5</v>
      </c>
      <c r="M27" s="11" t="s">
        <v>24</v>
      </c>
    </row>
    <row r="28" spans="1:13" ht="12.75">
      <c r="A28" s="1">
        <f t="shared" si="0"/>
        <v>25</v>
      </c>
      <c r="B28" s="7">
        <v>21.2</v>
      </c>
      <c r="C28" s="3"/>
      <c r="D28" s="7"/>
      <c r="E28" s="7">
        <v>9.2</v>
      </c>
      <c r="F28" s="7">
        <v>5.3</v>
      </c>
      <c r="G28" s="7"/>
      <c r="H28" s="7"/>
      <c r="I28" s="7"/>
      <c r="J28" s="7">
        <v>7.9</v>
      </c>
      <c r="K28" s="7">
        <v>7</v>
      </c>
      <c r="L28" s="7"/>
      <c r="M28" s="7"/>
    </row>
    <row r="29" spans="1:13" ht="12.75">
      <c r="A29" s="1">
        <f t="shared" si="0"/>
        <v>26</v>
      </c>
      <c r="B29" s="7"/>
      <c r="C29" s="3"/>
      <c r="D29" s="7">
        <v>4</v>
      </c>
      <c r="E29" s="7"/>
      <c r="F29" s="7"/>
      <c r="G29" s="7"/>
      <c r="H29" s="7"/>
      <c r="I29" s="7">
        <v>16.9</v>
      </c>
      <c r="J29" s="7"/>
      <c r="K29" s="7"/>
      <c r="L29" s="7"/>
      <c r="M29" s="7"/>
    </row>
    <row r="30" spans="1:13" ht="12.75">
      <c r="A30" s="1">
        <f t="shared" si="0"/>
        <v>27</v>
      </c>
      <c r="B30" s="7"/>
      <c r="C30" s="7">
        <v>8.1</v>
      </c>
      <c r="D30" s="7"/>
      <c r="E30" s="7"/>
      <c r="F30" s="7"/>
      <c r="G30" s="7">
        <v>16.4</v>
      </c>
      <c r="H30" s="7">
        <v>6.6</v>
      </c>
      <c r="I30" s="7"/>
      <c r="J30" s="7"/>
      <c r="K30" s="7"/>
      <c r="L30" s="7">
        <v>9.9</v>
      </c>
      <c r="M30" s="7">
        <v>7.8</v>
      </c>
    </row>
    <row r="31" spans="1:13" ht="12.75">
      <c r="A31" s="1">
        <f t="shared" si="0"/>
        <v>28</v>
      </c>
      <c r="B31" s="7">
        <v>3.1</v>
      </c>
      <c r="C31" s="3"/>
      <c r="D31" s="7"/>
      <c r="E31" s="7">
        <v>6.2</v>
      </c>
      <c r="F31" s="7">
        <v>9.5</v>
      </c>
      <c r="G31" s="7"/>
      <c r="H31" s="7"/>
      <c r="I31" s="7"/>
      <c r="J31" s="7">
        <v>8</v>
      </c>
      <c r="K31" s="7">
        <v>6.5</v>
      </c>
      <c r="L31" s="7"/>
      <c r="M31" s="7"/>
    </row>
    <row r="32" spans="1:13" ht="12.75">
      <c r="A32" s="1">
        <f t="shared" si="0"/>
        <v>29</v>
      </c>
      <c r="B32" s="7"/>
      <c r="C32" s="3"/>
      <c r="D32" s="7">
        <v>6.4</v>
      </c>
      <c r="E32" s="3"/>
      <c r="F32" s="7"/>
      <c r="G32" s="7"/>
      <c r="H32" s="7"/>
      <c r="I32" s="7">
        <v>15</v>
      </c>
      <c r="J32" s="3"/>
      <c r="K32" s="7"/>
      <c r="L32" s="7"/>
      <c r="M32" s="3"/>
    </row>
    <row r="33" spans="1:13" ht="12.75">
      <c r="A33" s="1">
        <f t="shared" si="0"/>
        <v>30</v>
      </c>
      <c r="B33" s="7"/>
      <c r="C33" s="3"/>
      <c r="D33" s="3"/>
      <c r="E33" s="3"/>
      <c r="F33" s="7"/>
      <c r="G33" s="7">
        <v>11.6</v>
      </c>
      <c r="H33" s="7">
        <v>5.6</v>
      </c>
      <c r="I33" s="3"/>
      <c r="J33" s="5"/>
      <c r="K33" s="7"/>
      <c r="L33" s="7">
        <v>8.2</v>
      </c>
      <c r="M33" s="5" t="s">
        <v>24</v>
      </c>
    </row>
    <row r="34" spans="1:13" ht="12.75">
      <c r="A34" s="1">
        <f t="shared" si="0"/>
        <v>31</v>
      </c>
      <c r="B34" s="7">
        <v>16.9</v>
      </c>
      <c r="C34" s="3"/>
      <c r="D34" s="3"/>
      <c r="E34" s="3"/>
      <c r="F34" s="7">
        <v>9.6</v>
      </c>
      <c r="G34" s="3"/>
      <c r="H34" s="3"/>
      <c r="I34" s="3"/>
      <c r="J34" s="3"/>
      <c r="K34" s="7">
        <v>3.6</v>
      </c>
      <c r="L34" s="3"/>
      <c r="M34" s="3"/>
    </row>
    <row r="35" spans="1:14" ht="12.75">
      <c r="A35" s="1" t="s">
        <v>2</v>
      </c>
      <c r="B35" s="6">
        <f>MAX(B4:B34)</f>
        <v>21.2</v>
      </c>
      <c r="C35" s="6">
        <f aca="true" t="shared" si="1" ref="C35:M35">MAX(C4:C34)</f>
        <v>14.8</v>
      </c>
      <c r="D35" s="6">
        <f>MAX(D4:D34)</f>
        <v>11.3</v>
      </c>
      <c r="E35" s="6">
        <f t="shared" si="1"/>
        <v>13.7</v>
      </c>
      <c r="F35" s="6">
        <f t="shared" si="1"/>
        <v>10.8</v>
      </c>
      <c r="G35" s="6">
        <f t="shared" si="1"/>
        <v>16.4</v>
      </c>
      <c r="H35" s="6">
        <f>MAX(H4:H34)</f>
        <v>11.3</v>
      </c>
      <c r="I35" s="6">
        <f>MAX(I4:I34)</f>
        <v>16.9</v>
      </c>
      <c r="J35" s="6">
        <f t="shared" si="1"/>
        <v>13.7</v>
      </c>
      <c r="K35" s="6">
        <f>MAX(K4:K34)</f>
        <v>7.2</v>
      </c>
      <c r="L35" s="6">
        <f t="shared" si="1"/>
        <v>20.9</v>
      </c>
      <c r="M35" s="6">
        <f t="shared" si="1"/>
        <v>10.5</v>
      </c>
      <c r="N35" s="6"/>
    </row>
    <row r="36" ht="12.75"/>
    <row r="37" spans="1:14" ht="12.75">
      <c r="A37" s="1" t="s">
        <v>3</v>
      </c>
      <c r="B37" s="1">
        <f>MAX(B4:M34)</f>
        <v>21.2</v>
      </c>
      <c r="D37" s="1" t="s">
        <v>4</v>
      </c>
      <c r="E37" s="6">
        <f>AVERAGE(B4:M34)</f>
        <v>8.450598290598291</v>
      </c>
      <c r="G37" s="1" t="s">
        <v>5</v>
      </c>
      <c r="H37" s="6">
        <f>STDEV(B4:M34)</f>
        <v>3.734229895818492</v>
      </c>
      <c r="J37" s="1" t="s">
        <v>6</v>
      </c>
      <c r="K37" s="1">
        <f>COUNT(B4:M34)</f>
        <v>117</v>
      </c>
      <c r="M37" s="1" t="s">
        <v>18</v>
      </c>
      <c r="N37" s="6">
        <f>K37/122*100</f>
        <v>95.90163934426229</v>
      </c>
    </row>
    <row r="38" ht="12.75"/>
    <row r="39" spans="3:13" ht="12.75">
      <c r="C39" s="1" t="s">
        <v>15</v>
      </c>
      <c r="D39" s="6">
        <f>COUNT(B4:D34)/30*100</f>
        <v>100</v>
      </c>
      <c r="F39" s="1" t="s">
        <v>17</v>
      </c>
      <c r="G39" s="6">
        <f>COUNT(E4:G34)/30*100</f>
        <v>103.33333333333334</v>
      </c>
      <c r="I39" s="1" t="s">
        <v>16</v>
      </c>
      <c r="J39" s="6">
        <f>COUNT(H4:J34)/31*100</f>
        <v>90.32258064516128</v>
      </c>
      <c r="L39" s="1" t="s">
        <v>19</v>
      </c>
      <c r="M39" s="6">
        <f>COUNT(K4:M34)/31*100</f>
        <v>90.32258064516128</v>
      </c>
    </row>
    <row r="40" ht="12.75"/>
    <row r="41" spans="1:3" ht="12.75">
      <c r="A41" s="1" t="s">
        <v>22</v>
      </c>
      <c r="C41" s="8">
        <f>PERCENTILE(B4:M34,0.98)</f>
        <v>18.87199999999998</v>
      </c>
    </row>
    <row r="42" spans="1:13" ht="12.75">
      <c r="A42" s="1" t="s">
        <v>21</v>
      </c>
      <c r="B42" s="7">
        <f>COUNT(B4:B34)/11*100</f>
        <v>100</v>
      </c>
      <c r="C42" s="7">
        <f>COUNT(C4:C34)/9*100</f>
        <v>100</v>
      </c>
      <c r="D42" s="7">
        <f>COUNT(D4:D34)/11*100</f>
        <v>90.9090909090909</v>
      </c>
      <c r="E42" s="7">
        <f>COUNT(E4:E34)/10*100</f>
        <v>100</v>
      </c>
      <c r="F42" s="7">
        <f>COUNT(F4:F34)/10*100</f>
        <v>110.00000000000001</v>
      </c>
      <c r="G42" s="7">
        <f>COUNT(G4:G34)/10*100</f>
        <v>100</v>
      </c>
      <c r="H42" s="7">
        <f>COUNT(H4:H34)/11*100</f>
        <v>81.81818181818183</v>
      </c>
      <c r="I42" s="7">
        <f>COUNT(I4:I34)/10*100</f>
        <v>90</v>
      </c>
      <c r="J42" s="7">
        <f>COUNT(J4:J34)/10*100</f>
        <v>100</v>
      </c>
      <c r="K42" s="7">
        <f>COUNT(K4:K34)/10*100</f>
        <v>110.00000000000001</v>
      </c>
      <c r="L42" s="7">
        <f>COUNT(L4:L34)/10*100</f>
        <v>90</v>
      </c>
      <c r="M42" s="7">
        <f>COUNT(M4:M34)/11*100</f>
        <v>72.72727272727273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4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2" sqref="E12"/>
    </sheetView>
  </sheetViews>
  <sheetFormatPr defaultColWidth="9.140625" defaultRowHeight="12.75"/>
  <cols>
    <col min="1" max="1" width="10.7109375" style="1" customWidth="1"/>
    <col min="2" max="2" width="9.0039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ht="12.75">
      <c r="F1" s="1" t="s">
        <v>25</v>
      </c>
    </row>
    <row r="2" ht="12.75">
      <c r="E2" s="1" t="s">
        <v>1</v>
      </c>
    </row>
    <row r="3" spans="2:13" ht="12.75">
      <c r="B3" s="2">
        <v>39814</v>
      </c>
      <c r="C3" s="2">
        <v>39853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</row>
    <row r="4" spans="1:13" ht="12.75">
      <c r="A4" s="1">
        <v>1</v>
      </c>
      <c r="B4" s="7">
        <v>20.1</v>
      </c>
      <c r="C4" s="3"/>
      <c r="D4" s="3"/>
      <c r="E4" s="3"/>
      <c r="F4" s="7">
        <v>6.6</v>
      </c>
      <c r="G4" s="3"/>
      <c r="H4" s="3"/>
      <c r="I4" s="3"/>
      <c r="J4" s="3"/>
      <c r="K4" s="3"/>
      <c r="L4" s="3"/>
      <c r="M4" s="3"/>
    </row>
    <row r="5" spans="1:13" ht="12.75">
      <c r="A5" s="1">
        <f aca="true" t="shared" si="0" ref="A5:A34">+A4+1</f>
        <v>2</v>
      </c>
      <c r="B5" s="7"/>
      <c r="C5" s="3"/>
      <c r="D5" s="7">
        <v>7.9</v>
      </c>
      <c r="E5" s="3"/>
      <c r="F5" s="3"/>
      <c r="G5" s="3"/>
      <c r="H5" s="3"/>
      <c r="I5" s="3"/>
      <c r="J5" s="3"/>
      <c r="K5" s="3"/>
      <c r="L5" s="3"/>
      <c r="M5" s="7"/>
    </row>
    <row r="6" spans="1:13" ht="12.75">
      <c r="A6" s="1">
        <f t="shared" si="0"/>
        <v>3</v>
      </c>
      <c r="B6" s="7"/>
      <c r="C6" s="3"/>
      <c r="D6" s="3"/>
      <c r="E6" s="3"/>
      <c r="F6" s="3"/>
      <c r="G6" s="3"/>
      <c r="H6" s="3"/>
      <c r="I6" s="3"/>
      <c r="J6" s="5"/>
      <c r="K6" s="3"/>
      <c r="L6" s="7">
        <v>8.8</v>
      </c>
      <c r="M6" s="7">
        <v>7.8</v>
      </c>
    </row>
    <row r="7" spans="1:13" ht="12.75">
      <c r="A7" s="1">
        <f t="shared" si="0"/>
        <v>4</v>
      </c>
      <c r="B7" s="7"/>
      <c r="C7" s="3"/>
      <c r="D7" s="3"/>
      <c r="E7" s="3"/>
      <c r="F7" s="3"/>
      <c r="G7" s="3"/>
      <c r="H7" s="3"/>
      <c r="I7" s="3"/>
      <c r="J7" s="3"/>
      <c r="K7" s="7">
        <v>5.9</v>
      </c>
      <c r="L7" s="3"/>
      <c r="M7" s="7"/>
    </row>
    <row r="8" spans="1:13" ht="12.75">
      <c r="A8" s="1">
        <f t="shared" si="0"/>
        <v>5</v>
      </c>
      <c r="B8" s="7"/>
      <c r="C8" s="3"/>
      <c r="D8" s="3"/>
      <c r="E8" s="3"/>
      <c r="F8" s="3"/>
      <c r="G8" s="3"/>
      <c r="H8" s="3"/>
      <c r="I8" s="7">
        <v>10.9</v>
      </c>
      <c r="J8" s="3"/>
      <c r="K8" s="3"/>
      <c r="L8" s="5"/>
      <c r="M8" s="7"/>
    </row>
    <row r="9" spans="1:13" ht="12.75">
      <c r="A9" s="1">
        <f t="shared" si="0"/>
        <v>6</v>
      </c>
      <c r="B9" s="7"/>
      <c r="C9" s="7">
        <v>7.9</v>
      </c>
      <c r="D9" s="3"/>
      <c r="E9" s="3"/>
      <c r="F9" s="3"/>
      <c r="G9" s="7">
        <v>11.5</v>
      </c>
      <c r="H9" s="3"/>
      <c r="I9" s="3"/>
      <c r="J9" s="3"/>
      <c r="K9" s="3"/>
      <c r="L9" s="7">
        <v>12.2</v>
      </c>
      <c r="M9" s="7"/>
    </row>
    <row r="10" spans="1:13" ht="12.75">
      <c r="A10" s="1">
        <f t="shared" si="0"/>
        <v>7</v>
      </c>
      <c r="B10" s="7"/>
      <c r="C10" s="3"/>
      <c r="D10" s="3"/>
      <c r="E10" s="7">
        <v>6.7</v>
      </c>
      <c r="F10" s="3"/>
      <c r="G10" s="3"/>
      <c r="H10" s="3"/>
      <c r="I10" s="3"/>
      <c r="J10" s="3"/>
      <c r="K10" s="3"/>
      <c r="L10" s="7"/>
      <c r="M10" s="7"/>
    </row>
    <row r="11" spans="1:13" ht="12.75">
      <c r="A11" s="1">
        <f t="shared" si="0"/>
        <v>8</v>
      </c>
      <c r="B11" s="7"/>
      <c r="C11" s="3"/>
      <c r="D11" s="3"/>
      <c r="E11" s="3"/>
      <c r="F11" s="3"/>
      <c r="G11" s="3"/>
      <c r="H11" s="3"/>
      <c r="I11" s="3"/>
      <c r="J11" s="3"/>
      <c r="K11" s="3"/>
      <c r="L11" s="7"/>
      <c r="M11" s="7"/>
    </row>
    <row r="12" spans="1:13" ht="12.75">
      <c r="A12" s="1">
        <f t="shared" si="0"/>
        <v>9</v>
      </c>
      <c r="B12" s="7"/>
      <c r="C12" s="3"/>
      <c r="D12" s="3"/>
      <c r="E12" s="3"/>
      <c r="F12" s="3"/>
      <c r="G12" s="3"/>
      <c r="H12" s="3"/>
      <c r="I12" s="3"/>
      <c r="J12" s="3"/>
      <c r="K12" s="3"/>
      <c r="L12" s="7">
        <v>6.1</v>
      </c>
      <c r="M12" s="7"/>
    </row>
    <row r="13" spans="1:13" ht="12.75">
      <c r="A13" s="1">
        <f t="shared" si="0"/>
        <v>10</v>
      </c>
      <c r="B13" s="7"/>
      <c r="C13" s="3"/>
      <c r="D13" s="3"/>
      <c r="E13" s="3"/>
      <c r="F13" s="3"/>
      <c r="G13" s="3"/>
      <c r="H13" s="3"/>
      <c r="I13" s="3"/>
      <c r="J13" s="7">
        <v>9.2</v>
      </c>
      <c r="K13" s="3"/>
      <c r="L13" s="7"/>
      <c r="M13" s="7"/>
    </row>
    <row r="14" spans="1:13" ht="12.75">
      <c r="A14" s="1">
        <f t="shared" si="0"/>
        <v>11</v>
      </c>
      <c r="B14" s="7"/>
      <c r="C14" s="3"/>
      <c r="D14" s="3"/>
      <c r="E14" s="3"/>
      <c r="F14" s="3"/>
      <c r="G14" s="3"/>
      <c r="H14" s="3"/>
      <c r="I14" s="3"/>
      <c r="J14" s="3"/>
      <c r="K14" s="3"/>
      <c r="L14" s="7"/>
      <c r="M14" s="7"/>
    </row>
    <row r="15" spans="1:13" ht="12.75">
      <c r="A15" s="1">
        <f t="shared" si="0"/>
        <v>12</v>
      </c>
      <c r="B15" s="7"/>
      <c r="C15" s="3"/>
      <c r="D15" s="3"/>
      <c r="E15" s="3"/>
      <c r="F15" s="3"/>
      <c r="G15" s="3"/>
      <c r="H15" s="7">
        <v>10.4</v>
      </c>
      <c r="I15" s="3"/>
      <c r="J15" s="3"/>
      <c r="K15" s="3"/>
      <c r="L15" s="7"/>
      <c r="M15" s="7"/>
    </row>
    <row r="16" spans="1:13" ht="12.75">
      <c r="A16" s="1">
        <f t="shared" si="0"/>
        <v>13</v>
      </c>
      <c r="B16" s="7">
        <v>8.1</v>
      </c>
      <c r="C16" s="3"/>
      <c r="D16" s="3"/>
      <c r="E16" s="3"/>
      <c r="F16" s="7">
        <v>10.2</v>
      </c>
      <c r="G16" s="3"/>
      <c r="H16" s="7"/>
      <c r="I16" s="3"/>
      <c r="J16" s="3"/>
      <c r="K16" s="3"/>
      <c r="L16" s="7"/>
      <c r="M16" s="7"/>
    </row>
    <row r="17" spans="1:13" ht="12.75">
      <c r="A17" s="1">
        <f t="shared" si="0"/>
        <v>14</v>
      </c>
      <c r="B17" s="7"/>
      <c r="C17" s="3"/>
      <c r="D17" s="7">
        <v>6.3</v>
      </c>
      <c r="E17" s="3"/>
      <c r="F17" s="3"/>
      <c r="G17" s="3"/>
      <c r="H17" s="7"/>
      <c r="I17" s="3"/>
      <c r="J17" s="3"/>
      <c r="K17" s="3"/>
      <c r="L17" s="7"/>
      <c r="M17" s="7"/>
    </row>
    <row r="18" spans="1:13" ht="12.75">
      <c r="A18" s="1">
        <f t="shared" si="0"/>
        <v>15</v>
      </c>
      <c r="B18" s="7"/>
      <c r="C18" s="3"/>
      <c r="D18" s="3"/>
      <c r="E18" s="3"/>
      <c r="F18" s="3"/>
      <c r="G18" s="3"/>
      <c r="H18" s="7"/>
      <c r="I18" s="3"/>
      <c r="J18" s="3"/>
      <c r="K18" s="3"/>
      <c r="L18" s="7"/>
      <c r="M18" s="7">
        <v>3.4</v>
      </c>
    </row>
    <row r="19" spans="1:13" ht="12.75">
      <c r="A19" s="1">
        <f t="shared" si="0"/>
        <v>16</v>
      </c>
      <c r="B19" s="7"/>
      <c r="C19" s="3"/>
      <c r="D19" s="3"/>
      <c r="E19" s="3"/>
      <c r="F19" s="3"/>
      <c r="G19" s="3"/>
      <c r="H19" s="7"/>
      <c r="I19" s="3"/>
      <c r="J19" s="3"/>
      <c r="K19" s="7">
        <v>3.7</v>
      </c>
      <c r="L19" s="7"/>
      <c r="M19" s="7"/>
    </row>
    <row r="20" spans="1:13" ht="12.75">
      <c r="A20" s="1">
        <f t="shared" si="0"/>
        <v>17</v>
      </c>
      <c r="B20" s="7"/>
      <c r="C20" s="3"/>
      <c r="D20" s="3"/>
      <c r="E20" s="3"/>
      <c r="F20" s="3"/>
      <c r="G20" s="3"/>
      <c r="H20" s="7"/>
      <c r="I20" s="7">
        <v>4.8</v>
      </c>
      <c r="J20" s="3"/>
      <c r="K20" s="7"/>
      <c r="L20" s="7"/>
      <c r="M20" s="7"/>
    </row>
    <row r="21" spans="1:13" ht="12.75">
      <c r="A21" s="1">
        <f t="shared" si="0"/>
        <v>18</v>
      </c>
      <c r="B21" s="7"/>
      <c r="C21" s="7">
        <v>9</v>
      </c>
      <c r="D21" s="3"/>
      <c r="E21" s="3"/>
      <c r="F21" s="5"/>
      <c r="G21" s="7">
        <v>9.7</v>
      </c>
      <c r="H21" s="7"/>
      <c r="I21" s="7"/>
      <c r="J21" s="3"/>
      <c r="K21" s="7"/>
      <c r="L21" s="7"/>
      <c r="M21" s="7"/>
    </row>
    <row r="22" spans="1:13" ht="12.75">
      <c r="A22" s="1">
        <f t="shared" si="0"/>
        <v>19</v>
      </c>
      <c r="B22" s="7"/>
      <c r="C22" s="3"/>
      <c r="D22" s="3"/>
      <c r="E22" s="7">
        <v>6</v>
      </c>
      <c r="F22" s="3"/>
      <c r="G22" s="3"/>
      <c r="H22" s="7"/>
      <c r="I22" s="7"/>
      <c r="J22" s="3"/>
      <c r="K22" s="7"/>
      <c r="L22" s="7"/>
      <c r="M22" s="7"/>
    </row>
    <row r="23" spans="1:13" ht="12.75">
      <c r="A23" s="1">
        <f t="shared" si="0"/>
        <v>20</v>
      </c>
      <c r="B23" s="7"/>
      <c r="C23" s="3"/>
      <c r="D23" s="3"/>
      <c r="E23" s="3"/>
      <c r="F23" s="3"/>
      <c r="G23" s="3"/>
      <c r="H23" s="7"/>
      <c r="I23" s="7"/>
      <c r="J23" s="3"/>
      <c r="K23" s="7"/>
      <c r="L23" s="7"/>
      <c r="M23" s="7"/>
    </row>
    <row r="24" spans="1:13" ht="12.75">
      <c r="A24" s="1">
        <f t="shared" si="0"/>
        <v>21</v>
      </c>
      <c r="B24" s="7"/>
      <c r="C24" s="3"/>
      <c r="D24" s="3"/>
      <c r="E24" s="3"/>
      <c r="F24" s="3"/>
      <c r="G24" s="3"/>
      <c r="H24" s="7"/>
      <c r="I24" s="7"/>
      <c r="J24" s="3"/>
      <c r="K24" s="11"/>
      <c r="L24" s="7">
        <v>12.8</v>
      </c>
      <c r="M24" s="7"/>
    </row>
    <row r="25" spans="1:13" ht="12.75">
      <c r="A25" s="1">
        <f t="shared" si="0"/>
        <v>22</v>
      </c>
      <c r="B25" s="7"/>
      <c r="C25" s="3"/>
      <c r="D25" s="3"/>
      <c r="E25" s="3"/>
      <c r="F25" s="3"/>
      <c r="G25" s="3"/>
      <c r="H25" s="7"/>
      <c r="I25" s="7"/>
      <c r="J25" s="7">
        <v>4.7</v>
      </c>
      <c r="K25" s="7">
        <v>3.6</v>
      </c>
      <c r="L25" s="3"/>
      <c r="M25" s="7"/>
    </row>
    <row r="26" spans="1:13" ht="12.75">
      <c r="A26" s="1">
        <f t="shared" si="0"/>
        <v>23</v>
      </c>
      <c r="B26" s="7"/>
      <c r="C26" s="3"/>
      <c r="D26" s="3"/>
      <c r="E26" s="3"/>
      <c r="F26" s="3"/>
      <c r="G26" s="3"/>
      <c r="H26" s="7"/>
      <c r="I26" s="7"/>
      <c r="J26" s="3"/>
      <c r="K26" s="7"/>
      <c r="L26" s="3"/>
      <c r="M26" s="7"/>
    </row>
    <row r="27" spans="1:13" ht="12.75">
      <c r="A27" s="1">
        <f t="shared" si="0"/>
        <v>24</v>
      </c>
      <c r="B27" s="7"/>
      <c r="C27" s="3"/>
      <c r="D27" s="3"/>
      <c r="E27" s="3"/>
      <c r="F27" s="3"/>
      <c r="G27" s="3"/>
      <c r="H27" s="11" t="s">
        <v>24</v>
      </c>
      <c r="I27" s="7"/>
      <c r="J27" s="3"/>
      <c r="K27" s="7"/>
      <c r="L27" s="3"/>
      <c r="M27" s="7"/>
    </row>
    <row r="28" spans="1:13" ht="12.75">
      <c r="A28" s="1">
        <f t="shared" si="0"/>
        <v>25</v>
      </c>
      <c r="B28" s="7">
        <v>22.4</v>
      </c>
      <c r="C28" s="3"/>
      <c r="D28" s="3"/>
      <c r="E28" s="3"/>
      <c r="F28" s="7">
        <v>5.5</v>
      </c>
      <c r="G28" s="3"/>
      <c r="H28" s="7"/>
      <c r="I28" s="7"/>
      <c r="J28" s="3"/>
      <c r="K28" s="7">
        <v>6.9</v>
      </c>
      <c r="L28" s="3"/>
      <c r="M28" s="7"/>
    </row>
    <row r="29" spans="1:13" ht="12.75">
      <c r="A29" s="1">
        <f t="shared" si="0"/>
        <v>26</v>
      </c>
      <c r="B29" s="3"/>
      <c r="C29" s="3"/>
      <c r="D29" s="7">
        <v>4.4</v>
      </c>
      <c r="E29" s="3"/>
      <c r="F29" s="3"/>
      <c r="G29" s="3"/>
      <c r="H29" s="7"/>
      <c r="I29" s="7"/>
      <c r="J29" s="3"/>
      <c r="K29" s="7"/>
      <c r="L29" s="3"/>
      <c r="M29" s="7"/>
    </row>
    <row r="30" spans="1:13" ht="12.75">
      <c r="A30" s="1">
        <f t="shared" si="0"/>
        <v>27</v>
      </c>
      <c r="B30" s="3"/>
      <c r="C30" s="3"/>
      <c r="D30" s="3"/>
      <c r="E30" s="3"/>
      <c r="F30" s="3"/>
      <c r="G30" s="3"/>
      <c r="H30" s="7"/>
      <c r="I30" s="7"/>
      <c r="J30" s="3"/>
      <c r="K30" s="7"/>
      <c r="L30" s="3"/>
      <c r="M30" s="7">
        <v>8.8</v>
      </c>
    </row>
    <row r="31" spans="1:13" ht="12.75">
      <c r="A31" s="1">
        <f t="shared" si="0"/>
        <v>28</v>
      </c>
      <c r="B31" s="3"/>
      <c r="C31" s="3"/>
      <c r="D31" s="3"/>
      <c r="E31" s="3"/>
      <c r="F31" s="3"/>
      <c r="G31" s="3"/>
      <c r="H31" s="7"/>
      <c r="I31" s="7"/>
      <c r="J31" s="3"/>
      <c r="K31" s="7">
        <v>7</v>
      </c>
      <c r="L31" s="3"/>
      <c r="M31" s="7"/>
    </row>
    <row r="32" spans="1:13" ht="12.75">
      <c r="A32" s="1">
        <f t="shared" si="0"/>
        <v>29</v>
      </c>
      <c r="B32" s="3"/>
      <c r="C32" s="3"/>
      <c r="D32" s="3"/>
      <c r="E32" s="3"/>
      <c r="F32" s="3"/>
      <c r="G32" s="3"/>
      <c r="H32" s="7"/>
      <c r="I32" s="7">
        <v>14.8</v>
      </c>
      <c r="J32" s="3"/>
      <c r="K32" s="7"/>
      <c r="L32" s="3"/>
      <c r="M32" s="7"/>
    </row>
    <row r="33" spans="1:13" ht="12.75">
      <c r="A33" s="1">
        <f t="shared" si="0"/>
        <v>30</v>
      </c>
      <c r="B33" s="3"/>
      <c r="C33" s="3"/>
      <c r="D33" s="3"/>
      <c r="E33" s="3"/>
      <c r="F33" s="3"/>
      <c r="G33" s="7">
        <v>15.2</v>
      </c>
      <c r="H33" s="7">
        <v>5.5</v>
      </c>
      <c r="I33" s="3"/>
      <c r="J33" s="3"/>
      <c r="K33" s="7"/>
      <c r="L33" s="3"/>
      <c r="M33" s="3"/>
    </row>
    <row r="34" spans="1:13" ht="12.75">
      <c r="A34" s="1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7">
        <v>3.7</v>
      </c>
      <c r="L34" s="3"/>
      <c r="M34" s="3"/>
    </row>
    <row r="35" spans="1:14" ht="12.75">
      <c r="A35" s="1" t="s">
        <v>2</v>
      </c>
      <c r="B35" s="6">
        <f>MAX(B4:B34)</f>
        <v>22.4</v>
      </c>
      <c r="C35" s="6">
        <f aca="true" t="shared" si="1" ref="C35:M35">MAX(C4:C34)</f>
        <v>9</v>
      </c>
      <c r="D35" s="6">
        <f>MAX(D4:D34)</f>
        <v>7.9</v>
      </c>
      <c r="E35" s="6">
        <f t="shared" si="1"/>
        <v>6.7</v>
      </c>
      <c r="F35" s="6">
        <f t="shared" si="1"/>
        <v>10.2</v>
      </c>
      <c r="G35" s="6">
        <f t="shared" si="1"/>
        <v>15.2</v>
      </c>
      <c r="H35" s="6">
        <f>MAX(H4:H34)</f>
        <v>10.4</v>
      </c>
      <c r="I35" s="6">
        <f>MAX(I4:I34)</f>
        <v>14.8</v>
      </c>
      <c r="J35" s="6">
        <f t="shared" si="1"/>
        <v>9.2</v>
      </c>
      <c r="K35" s="6">
        <f>MAX(K4:K34)</f>
        <v>7</v>
      </c>
      <c r="L35" s="6">
        <f t="shared" si="1"/>
        <v>12.8</v>
      </c>
      <c r="M35" s="6">
        <f t="shared" si="1"/>
        <v>8.8</v>
      </c>
      <c r="N35" s="6"/>
    </row>
    <row r="36" ht="12.75"/>
    <row r="37" spans="1:14" ht="12.75">
      <c r="A37" s="1" t="s">
        <v>3</v>
      </c>
      <c r="B37" s="1">
        <f>MAX(B4:M34)</f>
        <v>22.4</v>
      </c>
      <c r="D37" s="1" t="s">
        <v>4</v>
      </c>
      <c r="E37" s="6">
        <f>AVERAGE(B4:M34)</f>
        <v>8.569444444444445</v>
      </c>
      <c r="G37" s="1" t="s">
        <v>5</v>
      </c>
      <c r="H37" s="6">
        <f>STDEV(B4:M34)</f>
        <v>4.354493209445976</v>
      </c>
      <c r="J37" s="1" t="s">
        <v>6</v>
      </c>
      <c r="K37" s="1">
        <f>COUNT(B4:M34)</f>
        <v>36</v>
      </c>
      <c r="M37" s="1" t="s">
        <v>18</v>
      </c>
      <c r="N37" s="6">
        <f>K37/122*100</f>
        <v>29.508196721311474</v>
      </c>
    </row>
    <row r="38" ht="12.75"/>
    <row r="39" spans="3:13" ht="12.75">
      <c r="C39" s="1" t="s">
        <v>15</v>
      </c>
      <c r="D39" s="6">
        <f>COUNT(B4:D34)/30*100</f>
        <v>26.666666666666668</v>
      </c>
      <c r="F39" s="1" t="s">
        <v>17</v>
      </c>
      <c r="G39" s="6">
        <f>COUNT(E4:G34)/30*100</f>
        <v>26.666666666666668</v>
      </c>
      <c r="I39" s="1" t="s">
        <v>16</v>
      </c>
      <c r="J39" s="6">
        <f>COUNT(H4:J34)/31*100</f>
        <v>22.58064516129032</v>
      </c>
      <c r="L39" s="1" t="s">
        <v>19</v>
      </c>
      <c r="M39" s="6">
        <f>COUNT(K4:M34)/31*100</f>
        <v>41.935483870967744</v>
      </c>
    </row>
    <row r="40" ht="12.75"/>
    <row r="41" spans="1:3" ht="12.75">
      <c r="A41" s="1" t="s">
        <v>22</v>
      </c>
      <c r="C41" s="8">
        <f>PERCENTILE(B4:M34,0.98)</f>
        <v>20.789999999999996</v>
      </c>
    </row>
    <row r="42" spans="1:13" ht="12.75">
      <c r="A42" s="1" t="s">
        <v>21</v>
      </c>
      <c r="B42" s="7">
        <f>COUNT(B4:B34)/11*100</f>
        <v>27.27272727272727</v>
      </c>
      <c r="C42" s="7">
        <f>COUNT(C4:C34)/9*100</f>
        <v>22.22222222222222</v>
      </c>
      <c r="D42" s="7">
        <f>COUNT(D4:D34)/11*100</f>
        <v>27.27272727272727</v>
      </c>
      <c r="E42" s="7">
        <f>COUNT(E4:E34)/10*100</f>
        <v>20</v>
      </c>
      <c r="F42" s="7">
        <f>COUNT(F4:F34)/10*100</f>
        <v>30</v>
      </c>
      <c r="G42" s="7">
        <f>COUNT(G4:G34)/10*100</f>
        <v>30</v>
      </c>
      <c r="H42" s="7">
        <f>COUNT(H4:H34)/11*100</f>
        <v>18.181818181818183</v>
      </c>
      <c r="I42" s="7">
        <f>COUNT(I4:I34)/10*100</f>
        <v>30</v>
      </c>
      <c r="J42" s="7">
        <f>COUNT(J4:J34)/10*100</f>
        <v>20</v>
      </c>
      <c r="K42" s="7">
        <f>COUNT(K4:K34)/10*100</f>
        <v>60</v>
      </c>
      <c r="L42" s="7">
        <f>COUNT(L4:L34)/10*100</f>
        <v>40</v>
      </c>
      <c r="M42" s="7">
        <f>COUNT(M4:M34)/11*100</f>
        <v>27.27272727272727</v>
      </c>
    </row>
  </sheetData>
  <sheetProtection/>
  <printOptions/>
  <pageMargins left="0.5" right="0.5" top="0.5" bottom="0.5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PM 2.5</dc:title>
  <dc:subject/>
  <dc:creator>Douglas Wafer</dc:creator>
  <cp:keywords/>
  <dc:description/>
  <cp:lastModifiedBy>Jennifer Zimmer</cp:lastModifiedBy>
  <cp:lastPrinted>2005-06-10T14:27:24Z</cp:lastPrinted>
  <dcterms:created xsi:type="dcterms:W3CDTF">1999-08-02T21:27:11Z</dcterms:created>
  <dcterms:modified xsi:type="dcterms:W3CDTF">2012-02-02T19:09:59Z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997039966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Julie.White@LA.GOV</vt:lpwstr>
  </property>
  <property fmtid="{D5CDD505-2E9C-101B-9397-08002B2CF9AE}" pid="6" name="_AuthorEmailDisplayName">
    <vt:lpwstr>Julie White</vt:lpwstr>
  </property>
  <property fmtid="{D5CDD505-2E9C-101B-9397-08002B2CF9AE}" pid="7" name="_ReviewingToolsShownOnce">
    <vt:lpwstr/>
  </property>
</Properties>
</file>