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00010322\Documents\Air Data\2020\"/>
    </mc:Choice>
  </mc:AlternateContent>
  <bookViews>
    <workbookView xWindow="-15" yWindow="6390" windowWidth="28830" windowHeight="6450" tabRatio="751"/>
  </bookViews>
  <sheets>
    <sheet name="Baker Lead" sheetId="14" r:id="rId1"/>
    <sheet name="Laplace 1 Lead" sheetId="12" r:id="rId2"/>
    <sheet name="Laplace 2 Lead" sheetId="13" r:id="rId3"/>
  </sheets>
  <calcPr calcId="162913"/>
</workbook>
</file>

<file path=xl/calcChain.xml><?xml version="1.0" encoding="utf-8"?>
<calcChain xmlns="http://schemas.openxmlformats.org/spreadsheetml/2006/main">
  <c r="B35" i="13" l="1"/>
  <c r="C35" i="13"/>
  <c r="D35" i="13"/>
  <c r="E35" i="13"/>
  <c r="F35" i="13"/>
  <c r="G35" i="13"/>
  <c r="H35" i="13"/>
  <c r="I35" i="13"/>
  <c r="J35" i="13"/>
  <c r="K35" i="13"/>
  <c r="L35" i="13"/>
  <c r="M35" i="13"/>
  <c r="M39" i="14" l="1"/>
  <c r="L39" i="14"/>
  <c r="K39" i="14"/>
  <c r="J39" i="14"/>
  <c r="I39" i="14"/>
  <c r="H39" i="14"/>
  <c r="G39" i="14"/>
  <c r="F39" i="14"/>
  <c r="E39" i="14"/>
  <c r="D39" i="14"/>
  <c r="C39" i="14"/>
  <c r="B39" i="14"/>
  <c r="K37" i="14"/>
  <c r="H37" i="14"/>
  <c r="E37" i="14"/>
  <c r="B37" i="14"/>
  <c r="K36" i="14"/>
  <c r="H36" i="14"/>
  <c r="E36" i="14"/>
  <c r="B36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39" i="12"/>
  <c r="L39" i="12"/>
  <c r="K39" i="12"/>
  <c r="J39" i="12"/>
  <c r="I39" i="12"/>
  <c r="H39" i="12"/>
  <c r="G39" i="12"/>
  <c r="F39" i="12"/>
  <c r="E39" i="12"/>
  <c r="D39" i="12"/>
  <c r="C39" i="12"/>
  <c r="B39" i="12"/>
  <c r="K37" i="12"/>
  <c r="H37" i="12"/>
  <c r="E37" i="12"/>
  <c r="B37" i="12"/>
  <c r="K36" i="12"/>
  <c r="H36" i="12"/>
  <c r="E36" i="12"/>
  <c r="B36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39" i="13"/>
  <c r="L39" i="13"/>
  <c r="K39" i="13"/>
  <c r="J39" i="13"/>
  <c r="I39" i="13"/>
  <c r="H39" i="13"/>
  <c r="G39" i="13"/>
  <c r="F39" i="13"/>
  <c r="E39" i="13"/>
  <c r="D39" i="13"/>
  <c r="C39" i="13"/>
  <c r="B39" i="13"/>
  <c r="K37" i="13"/>
  <c r="H37" i="13"/>
  <c r="E37" i="13"/>
  <c r="B37" i="13"/>
  <c r="K36" i="13"/>
  <c r="H36" i="13"/>
  <c r="E36" i="13"/>
  <c r="B36" i="13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5" i="14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5" i="12"/>
  <c r="B38" i="13" l="1"/>
  <c r="B38" i="12"/>
  <c r="B38" i="14"/>
</calcChain>
</file>

<file path=xl/comments1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<sst xmlns="http://schemas.openxmlformats.org/spreadsheetml/2006/main" count="36" uniqueCount="13">
  <si>
    <t>Monthly Max</t>
  </si>
  <si>
    <t>Yearly Max</t>
  </si>
  <si>
    <t>Mean</t>
  </si>
  <si>
    <t>STD Dev.</t>
  </si>
  <si>
    <t>#Samples</t>
  </si>
  <si>
    <t>BAKER - IRENE ROAD TSP LEAD SITE</t>
  </si>
  <si>
    <t>Count</t>
  </si>
  <si>
    <t>LEAD IN TOTAL SUSPENDED PARTICULATE MATTER  - UG/M3</t>
  </si>
  <si>
    <t>LAPLACE - BAYOU STEEL 1 LEAD SITE</t>
  </si>
  <si>
    <t>LAPLACE - BAYOU STEEL 2 LEAD SITE</t>
  </si>
  <si>
    <t>3 Month Avg</t>
  </si>
  <si>
    <t>Quarter Max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</si>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</sst>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workbookViewId="0">
      <pane xSplit="1" ySplit="3" topLeftCell="B16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5</v>
      </c>
    </row>
    <row r="2" spans="1:13" x14ac:dyDescent="0.2">
      <c r="E2" t="s">
        <v>7</v>
      </c>
    </row>
    <row r="3" spans="1:13" x14ac:dyDescent="0.2">
      <c r="B3" s="1">
        <v>43831</v>
      </c>
      <c r="C3" s="1">
        <v>43862</v>
      </c>
      <c r="D3" s="1">
        <v>43891</v>
      </c>
      <c r="E3" s="1">
        <v>43922</v>
      </c>
      <c r="F3" s="1">
        <v>43952</v>
      </c>
      <c r="G3" s="1">
        <v>43983</v>
      </c>
      <c r="H3" s="1">
        <v>44013</v>
      </c>
      <c r="I3" s="1">
        <v>44044</v>
      </c>
      <c r="J3" s="1">
        <v>44075</v>
      </c>
      <c r="K3" s="1">
        <v>44105</v>
      </c>
      <c r="L3" s="1">
        <v>44136</v>
      </c>
      <c r="M3" s="1">
        <v>44166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>
        <v>0</v>
      </c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>
        <v>0</v>
      </c>
      <c r="H5" s="4">
        <v>4.0000000000000002E-4</v>
      </c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>
        <v>4.1999999999999997E-3</v>
      </c>
      <c r="D6" s="4"/>
      <c r="E6" s="4">
        <v>0</v>
      </c>
      <c r="F6" s="4">
        <v>0</v>
      </c>
      <c r="G6" s="4"/>
      <c r="H6" s="4"/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>
        <v>0</v>
      </c>
      <c r="C7" s="4"/>
      <c r="D7" s="4">
        <v>0</v>
      </c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>
        <v>8.5000000000000006E-3</v>
      </c>
      <c r="M8" s="4">
        <v>3.5000000000000001E-3</v>
      </c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/>
      <c r="J9" s="4">
        <v>0</v>
      </c>
      <c r="K9" s="4">
        <v>5.8999999999999999E-3</v>
      </c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>
        <v>5.0000000000000001E-4</v>
      </c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>
        <v>0</v>
      </c>
      <c r="H11" s="4">
        <v>0</v>
      </c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>
        <v>4.5999999999999999E-3</v>
      </c>
      <c r="D12" s="4"/>
      <c r="E12" s="4">
        <v>0</v>
      </c>
      <c r="F12" s="4">
        <v>0</v>
      </c>
      <c r="G12" s="4"/>
      <c r="H12" s="4"/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>
        <v>0</v>
      </c>
      <c r="C13" s="4"/>
      <c r="D13" s="4">
        <v>0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>
        <v>3.2000000000000002E-3</v>
      </c>
      <c r="M14" s="4">
        <v>4.1000000000000003E-3</v>
      </c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>
        <v>2.0000000000000001E-4</v>
      </c>
      <c r="K15" s="4">
        <v>4.8999999999999998E-3</v>
      </c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>
        <v>0</v>
      </c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>
        <v>0</v>
      </c>
      <c r="H17" s="4">
        <v>0</v>
      </c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>
        <v>2.8E-3</v>
      </c>
      <c r="D18" s="4"/>
      <c r="E18" s="4">
        <v>0</v>
      </c>
      <c r="F18" s="4">
        <v>0</v>
      </c>
      <c r="G18" s="4"/>
      <c r="H18" s="4"/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>
        <v>3.8E-3</v>
      </c>
      <c r="C19" s="4"/>
      <c r="D19" s="4">
        <v>0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v>1.95E-2</v>
      </c>
      <c r="M20" s="4">
        <v>3.3999999999999998E-3</v>
      </c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>
        <v>2.9999999999999997E-4</v>
      </c>
      <c r="K21" s="4">
        <v>4.1999999999999997E-3</v>
      </c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>
        <v>2.9999999999999997E-4</v>
      </c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>
        <v>0</v>
      </c>
      <c r="H23" s="4">
        <v>2.9999999999999997E-4</v>
      </c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>
        <v>0</v>
      </c>
      <c r="D24" s="4"/>
      <c r="E24" s="4">
        <v>1.9800000000000002E-2</v>
      </c>
      <c r="F24" s="4">
        <v>0</v>
      </c>
      <c r="G24" s="4"/>
      <c r="H24" s="4"/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>
        <v>0</v>
      </c>
      <c r="C25" s="4"/>
      <c r="D25" s="4">
        <v>0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v>3.3999999999999998E-3</v>
      </c>
      <c r="M26" s="4">
        <v>3.5000000000000001E-3</v>
      </c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>
        <v>4.0000000000000002E-4</v>
      </c>
      <c r="K27" s="4">
        <v>4.4999999999999997E-3</v>
      </c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>
        <v>0</v>
      </c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>
        <v>0</v>
      </c>
      <c r="H29" s="4">
        <v>0</v>
      </c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>
        <v>0</v>
      </c>
      <c r="D30" s="4"/>
      <c r="E30" s="4">
        <v>0</v>
      </c>
      <c r="F30" s="4">
        <v>0</v>
      </c>
      <c r="G30" s="4"/>
      <c r="H30" s="4"/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>
        <v>0</v>
      </c>
      <c r="C31" s="4"/>
      <c r="D31" s="4">
        <v>0</v>
      </c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v>3.0000000000000001E-3</v>
      </c>
      <c r="M32" s="4">
        <v>3.5999999999999999E-3</v>
      </c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>
        <v>0</v>
      </c>
      <c r="K33" s="4">
        <v>8.5000000000000006E-3</v>
      </c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>
        <v>8.0000000000000004E-4</v>
      </c>
      <c r="J34" s="4"/>
      <c r="K34" s="4"/>
      <c r="L34" s="4"/>
      <c r="M34" s="4"/>
    </row>
    <row r="35" spans="1:13" x14ac:dyDescent="0.2">
      <c r="A35" t="s">
        <v>0</v>
      </c>
      <c r="B35" s="3">
        <f>MAX(B4:B34)</f>
        <v>3.8E-3</v>
      </c>
      <c r="C35" s="3">
        <f t="shared" ref="C35:M35" si="1">MAX(C4:C34)</f>
        <v>4.5999999999999999E-3</v>
      </c>
      <c r="D35" s="3">
        <f t="shared" si="1"/>
        <v>0</v>
      </c>
      <c r="E35" s="3">
        <f t="shared" si="1"/>
        <v>1.9800000000000002E-2</v>
      </c>
      <c r="F35" s="3">
        <f t="shared" si="1"/>
        <v>0</v>
      </c>
      <c r="G35" s="3">
        <f t="shared" si="1"/>
        <v>0</v>
      </c>
      <c r="H35" s="3" t="e">
        <f>MAX(#REF!)</f>
        <v>#REF!</v>
      </c>
      <c r="I35" s="3" t="e">
        <f>MAX(#REF!)</f>
        <v>#REF!</v>
      </c>
      <c r="J35" s="3">
        <f t="shared" si="1"/>
        <v>4.0000000000000002E-4</v>
      </c>
      <c r="K35" s="3">
        <f t="shared" si="1"/>
        <v>8.5000000000000006E-3</v>
      </c>
      <c r="L35" s="3">
        <f t="shared" si="1"/>
        <v>1.95E-2</v>
      </c>
      <c r="M35" s="3">
        <f t="shared" si="1"/>
        <v>4.1000000000000003E-3</v>
      </c>
    </row>
    <row r="36" spans="1:13" x14ac:dyDescent="0.2">
      <c r="A36" s="2" t="s">
        <v>10</v>
      </c>
      <c r="B36" s="3">
        <f>+AVERAGE(B4:D34)</f>
        <v>1.0266666666666666E-3</v>
      </c>
      <c r="C36" s="3"/>
      <c r="D36" s="3"/>
      <c r="E36" s="3">
        <f t="shared" ref="E36:K36" si="2">+AVERAGE(E4:G34)</f>
        <v>1.3200000000000002E-3</v>
      </c>
      <c r="F36" s="3"/>
      <c r="G36" s="3"/>
      <c r="H36" s="3">
        <f>+AVERAGE(H4:J34)</f>
        <v>2.0000000000000001E-4</v>
      </c>
      <c r="I36" s="3"/>
      <c r="J36" s="3"/>
      <c r="K36" s="3">
        <f t="shared" si="2"/>
        <v>5.5800000000000016E-3</v>
      </c>
      <c r="L36" s="3"/>
      <c r="M36" s="3"/>
    </row>
    <row r="37" spans="1:13" x14ac:dyDescent="0.2">
      <c r="A37" t="s">
        <v>1</v>
      </c>
      <c r="B37" s="3">
        <f>MAX(B4:M34)</f>
        <v>1.9800000000000002E-2</v>
      </c>
      <c r="D37" t="s">
        <v>2</v>
      </c>
      <c r="E37" s="3">
        <f>AVERAGE(B4:M34)</f>
        <v>2.0016393442622948E-3</v>
      </c>
      <c r="G37" t="s">
        <v>3</v>
      </c>
      <c r="H37" s="3">
        <f>STDEV(B4:M34)</f>
        <v>3.9334671645287998E-3</v>
      </c>
      <c r="J37" t="s">
        <v>4</v>
      </c>
      <c r="K37">
        <f>COUNT(B4:M34)</f>
        <v>61</v>
      </c>
    </row>
    <row r="38" spans="1:13" x14ac:dyDescent="0.2">
      <c r="A38" s="2" t="s">
        <v>11</v>
      </c>
      <c r="B38" s="3">
        <f>MAX(B36:K36)</f>
        <v>5.5800000000000016E-3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5</v>
      </c>
      <c r="D39">
        <f t="shared" si="3"/>
        <v>5</v>
      </c>
      <c r="E39">
        <f t="shared" si="3"/>
        <v>5</v>
      </c>
      <c r="F39">
        <f t="shared" si="3"/>
        <v>5</v>
      </c>
      <c r="G39">
        <f t="shared" si="3"/>
        <v>5</v>
      </c>
      <c r="H39">
        <f>COUNT(#REF!)</f>
        <v>0</v>
      </c>
      <c r="I39">
        <f>COUNT(#REF!)</f>
        <v>0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8</v>
      </c>
    </row>
    <row r="2" spans="1:13" x14ac:dyDescent="0.2">
      <c r="E2" t="s">
        <v>7</v>
      </c>
    </row>
    <row r="3" spans="1:13" x14ac:dyDescent="0.2">
      <c r="B3" s="1">
        <v>43831</v>
      </c>
      <c r="C3" s="1">
        <v>43862</v>
      </c>
      <c r="D3" s="1">
        <v>43891</v>
      </c>
      <c r="E3" s="1">
        <v>43922</v>
      </c>
      <c r="F3" s="1">
        <v>43952</v>
      </c>
      <c r="G3" s="1">
        <v>43983</v>
      </c>
      <c r="H3" s="1">
        <v>44013</v>
      </c>
      <c r="I3" s="1">
        <v>44044</v>
      </c>
      <c r="J3" s="1">
        <v>44075</v>
      </c>
      <c r="K3" s="1">
        <v>44105</v>
      </c>
      <c r="L3" s="1">
        <v>44136</v>
      </c>
      <c r="M3" s="1">
        <v>44166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>
        <v>4.0000000000000002E-4</v>
      </c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>
        <v>0</v>
      </c>
      <c r="H5" s="4">
        <v>2.5000000000000001E-3</v>
      </c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>
        <v>3.8E-3</v>
      </c>
      <c r="D6" s="4"/>
      <c r="E6" s="4">
        <v>2.8E-3</v>
      </c>
      <c r="F6" s="4">
        <v>0</v>
      </c>
      <c r="G6" s="4"/>
      <c r="H6" s="4"/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>
        <v>3.2000000000000002E-3</v>
      </c>
      <c r="C7" s="4"/>
      <c r="D7" s="4">
        <v>9.0300000000000005E-2</v>
      </c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>
        <v>1.83E-2</v>
      </c>
      <c r="M8" s="4">
        <v>3.3999999999999998E-3</v>
      </c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/>
      <c r="J9" s="4">
        <v>2.8E-3</v>
      </c>
      <c r="K9" s="4">
        <v>5.7999999999999996E-3</v>
      </c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>
        <v>0</v>
      </c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>
        <v>0</v>
      </c>
      <c r="H11" s="4">
        <v>2.9999999999999997E-4</v>
      </c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>
        <v>0</v>
      </c>
      <c r="D12" s="4"/>
      <c r="E12" s="4">
        <v>0</v>
      </c>
      <c r="F12" s="4">
        <v>3.5999999999999999E-3</v>
      </c>
      <c r="G12" s="4"/>
      <c r="H12" s="4"/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>
        <v>0</v>
      </c>
      <c r="C13" s="4"/>
      <c r="D13" s="4">
        <v>6.1000000000000004E-3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>
        <v>1.29E-2</v>
      </c>
      <c r="M14" s="4">
        <v>9.2999999999999992E-3</v>
      </c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>
        <v>5.0000000000000001E-4</v>
      </c>
      <c r="K15" s="4">
        <v>5.3E-3</v>
      </c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>
        <v>2.9999999999999997E-4</v>
      </c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>
        <v>2.8199999999999999E-2</v>
      </c>
      <c r="H17" s="4">
        <v>2.0000000000000001E-4</v>
      </c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>
        <v>4.8999999999999998E-3</v>
      </c>
      <c r="D18" s="4"/>
      <c r="E18" s="4">
        <v>6.1000000000000004E-3</v>
      </c>
      <c r="F18" s="4">
        <v>0</v>
      </c>
      <c r="G18" s="4"/>
      <c r="H18" s="4"/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>
        <v>0</v>
      </c>
      <c r="C19" s="4"/>
      <c r="D19" s="4">
        <v>1.3299999999999999E-2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v>1.06E-2</v>
      </c>
      <c r="M20" s="4">
        <v>1.2699999999999999E-2</v>
      </c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>
        <v>4.0000000000000002E-4</v>
      </c>
      <c r="K21" s="4">
        <v>1.61E-2</v>
      </c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>
        <v>4.0000000000000002E-4</v>
      </c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>
        <v>2.8E-3</v>
      </c>
      <c r="H23" s="4">
        <v>4.0000000000000002E-4</v>
      </c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>
        <v>0</v>
      </c>
      <c r="D24" s="4"/>
      <c r="E24" s="4">
        <v>4.4000000000000003E-3</v>
      </c>
      <c r="F24" s="4">
        <v>0</v>
      </c>
      <c r="G24" s="4"/>
      <c r="H24" s="4"/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>
        <v>3.5999999999999999E-3</v>
      </c>
      <c r="C25" s="4"/>
      <c r="D25" s="4">
        <v>5.0000000000000001E-3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v>1.2999999999999999E-2</v>
      </c>
      <c r="M26" s="4">
        <v>4.7000000000000002E-3</v>
      </c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>
        <v>2.9999999999999997E-4</v>
      </c>
      <c r="K27" s="4">
        <v>5.7999999999999996E-3</v>
      </c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>
        <v>5.0000000000000001E-4</v>
      </c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>
        <v>3.0000000000000001E-3</v>
      </c>
      <c r="H29" s="4">
        <v>0</v>
      </c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>
        <v>3.0999999999999999E-3</v>
      </c>
      <c r="D30" s="4"/>
      <c r="E30" s="4">
        <v>0</v>
      </c>
      <c r="F30" s="4">
        <v>5.7999999999999996E-3</v>
      </c>
      <c r="G30" s="4"/>
      <c r="H30" s="4"/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>
        <v>0</v>
      </c>
      <c r="C31" s="4"/>
      <c r="D31" s="4">
        <v>4.1000000000000003E-3</v>
      </c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v>6.4000000000000003E-3</v>
      </c>
      <c r="M32" s="4">
        <v>5.7000000000000002E-3</v>
      </c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>
        <v>2.9999999999999997E-4</v>
      </c>
      <c r="K33" s="4">
        <v>6.7000000000000002E-3</v>
      </c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>
        <v>8.0000000000000004E-4</v>
      </c>
      <c r="J34" s="4"/>
      <c r="K34" s="4"/>
      <c r="L34" s="4"/>
      <c r="M34" s="4"/>
    </row>
    <row r="35" spans="1:13" x14ac:dyDescent="0.2">
      <c r="A35" t="s">
        <v>0</v>
      </c>
      <c r="B35" s="3">
        <f t="shared" ref="B35:G35" si="1">MAX(B4:B34)</f>
        <v>3.5999999999999999E-3</v>
      </c>
      <c r="C35" s="3">
        <f t="shared" si="1"/>
        <v>4.8999999999999998E-3</v>
      </c>
      <c r="D35" s="3">
        <f t="shared" si="1"/>
        <v>9.0300000000000005E-2</v>
      </c>
      <c r="E35" s="3">
        <f t="shared" si="1"/>
        <v>6.1000000000000004E-3</v>
      </c>
      <c r="F35" s="3">
        <f t="shared" si="1"/>
        <v>5.7999999999999996E-3</v>
      </c>
      <c r="G35" s="3">
        <f t="shared" si="1"/>
        <v>2.8199999999999999E-2</v>
      </c>
      <c r="H35" s="3">
        <f>MAX('Baker Lead'!H4:H34)</f>
        <v>4.0000000000000002E-4</v>
      </c>
      <c r="I35" s="3">
        <f>MAX('Baker Lead'!I4:I34)</f>
        <v>8.0000000000000004E-4</v>
      </c>
      <c r="J35" s="3">
        <f>MAX(J4:J34)</f>
        <v>2.8E-3</v>
      </c>
      <c r="K35" s="3">
        <f>MAX(K4:K34)</f>
        <v>1.61E-2</v>
      </c>
      <c r="L35" s="3">
        <f>MAX(L4:L34)</f>
        <v>1.83E-2</v>
      </c>
      <c r="M35" s="3">
        <f>MAX(M4:M34)</f>
        <v>1.2699999999999999E-2</v>
      </c>
    </row>
    <row r="36" spans="1:13" x14ac:dyDescent="0.2">
      <c r="A36" s="2" t="s">
        <v>10</v>
      </c>
      <c r="B36" s="3">
        <f>+AVERAGE(B4:D34)</f>
        <v>9.1599999999999997E-3</v>
      </c>
      <c r="C36" s="3"/>
      <c r="D36" s="3"/>
      <c r="E36" s="3">
        <f>+AVERAGE(E4:G34)</f>
        <v>3.7799999999999999E-3</v>
      </c>
      <c r="F36" s="3"/>
      <c r="G36" s="3"/>
      <c r="H36" s="3">
        <f>+AVERAGE(J4:J34)</f>
        <v>8.5999999999999998E-4</v>
      </c>
      <c r="I36" s="3"/>
      <c r="J36" s="3"/>
      <c r="K36" s="3">
        <f>+AVERAGE(K4:M34)</f>
        <v>9.1133333333333344E-3</v>
      </c>
      <c r="L36" s="3"/>
      <c r="M36" s="3"/>
    </row>
    <row r="37" spans="1:13" x14ac:dyDescent="0.2">
      <c r="A37" t="s">
        <v>1</v>
      </c>
      <c r="B37" s="3">
        <f>MAX(B4:M34)</f>
        <v>9.0300000000000005E-2</v>
      </c>
      <c r="D37" t="s">
        <v>2</v>
      </c>
      <c r="E37" s="3">
        <f>AVERAGE(B4:M34)</f>
        <v>5.5885245901639343E-3</v>
      </c>
      <c r="G37" t="s">
        <v>3</v>
      </c>
      <c r="H37" s="3">
        <f>STDEV(B4:M34)</f>
        <v>1.2283119831170143E-2</v>
      </c>
      <c r="J37" t="s">
        <v>4</v>
      </c>
      <c r="K37">
        <f>COUNT(B4:M34)</f>
        <v>61</v>
      </c>
    </row>
    <row r="38" spans="1:13" x14ac:dyDescent="0.2">
      <c r="A38" s="2" t="s">
        <v>11</v>
      </c>
      <c r="B38" s="3">
        <f>MAX(B36:K36)</f>
        <v>9.1599999999999997E-3</v>
      </c>
    </row>
    <row r="39" spans="1:13" x14ac:dyDescent="0.2">
      <c r="A39" s="2" t="s">
        <v>6</v>
      </c>
      <c r="B39">
        <f t="shared" ref="B39:G39" si="2">COUNT(B4:B34)</f>
        <v>5</v>
      </c>
      <c r="C39">
        <f t="shared" si="2"/>
        <v>5</v>
      </c>
      <c r="D39">
        <f t="shared" si="2"/>
        <v>5</v>
      </c>
      <c r="E39">
        <f t="shared" si="2"/>
        <v>5</v>
      </c>
      <c r="F39">
        <f t="shared" si="2"/>
        <v>5</v>
      </c>
      <c r="G39">
        <f t="shared" si="2"/>
        <v>5</v>
      </c>
      <c r="H39">
        <f>COUNT('Baker Lead'!H4:H34)</f>
        <v>5</v>
      </c>
      <c r="I39">
        <f>COUNT('Baker Lead'!I4:I34)</f>
        <v>6</v>
      </c>
      <c r="J39">
        <f>COUNT(J4:J34)</f>
        <v>5</v>
      </c>
      <c r="K39">
        <f>COUNT(K4:K34)</f>
        <v>5</v>
      </c>
      <c r="L39">
        <f>COUNT(L4:L34)</f>
        <v>5</v>
      </c>
      <c r="M39">
        <f>COUNT(M4:M34)</f>
        <v>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2" sqref="I12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9</v>
      </c>
    </row>
    <row r="2" spans="1:13" x14ac:dyDescent="0.2">
      <c r="E2" t="s">
        <v>7</v>
      </c>
    </row>
    <row r="3" spans="1:13" x14ac:dyDescent="0.2">
      <c r="B3" s="1">
        <v>43831</v>
      </c>
      <c r="C3" s="1">
        <v>43862</v>
      </c>
      <c r="D3" s="1">
        <v>43891</v>
      </c>
      <c r="E3" s="1">
        <v>43922</v>
      </c>
      <c r="F3" s="1">
        <v>43952</v>
      </c>
      <c r="G3" s="1">
        <v>43983</v>
      </c>
      <c r="H3" s="1">
        <v>44013</v>
      </c>
      <c r="I3" s="1">
        <v>44044</v>
      </c>
      <c r="J3" s="1">
        <v>44075</v>
      </c>
      <c r="K3" s="1">
        <v>44105</v>
      </c>
      <c r="L3" s="1">
        <v>44136</v>
      </c>
      <c r="M3" s="1">
        <v>44166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>
        <v>4.0000000000000002E-4</v>
      </c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>
        <v>0</v>
      </c>
      <c r="H5" s="4" t="s">
        <v>12</v>
      </c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>
        <v>3.7000000000000002E-3</v>
      </c>
      <c r="D6" s="4"/>
      <c r="E6" s="4">
        <v>0</v>
      </c>
      <c r="F6" s="4">
        <v>2.7000000000000001E-3</v>
      </c>
      <c r="G6" s="4"/>
      <c r="H6" s="4"/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>
        <v>3.3E-3</v>
      </c>
      <c r="C7" s="4"/>
      <c r="D7" s="4">
        <v>6.9500000000000006E-2</v>
      </c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>
        <v>1.6500000000000001E-2</v>
      </c>
      <c r="M8" s="4">
        <v>3.5000000000000001E-3</v>
      </c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/>
      <c r="J9" s="4">
        <v>2.7000000000000001E-3</v>
      </c>
      <c r="K9" s="4">
        <v>4.7000000000000002E-3</v>
      </c>
      <c r="L9" s="4"/>
      <c r="M9" s="4"/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>
        <v>0</v>
      </c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 t="s">
        <v>12</v>
      </c>
      <c r="H11" s="4">
        <v>4.0000000000000002E-4</v>
      </c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>
        <v>0</v>
      </c>
      <c r="D12" s="4"/>
      <c r="E12" s="4">
        <v>0</v>
      </c>
      <c r="F12" s="4">
        <v>0</v>
      </c>
      <c r="G12" s="4"/>
      <c r="H12" s="4"/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>
        <v>0</v>
      </c>
      <c r="C13" s="4"/>
      <c r="D13" s="4">
        <v>5.4000000000000003E-3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>
        <v>1.17E-2</v>
      </c>
      <c r="M14" s="4" t="s">
        <v>12</v>
      </c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>
        <v>5.0000000000000001E-4</v>
      </c>
      <c r="K15" s="4">
        <v>4.3E-3</v>
      </c>
      <c r="L15" s="4"/>
      <c r="M15" s="4"/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>
        <v>0</v>
      </c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>
        <v>3.5799999999999998E-2</v>
      </c>
      <c r="H17" s="4">
        <v>4.0000000000000002E-4</v>
      </c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>
        <v>4.7999999999999996E-3</v>
      </c>
      <c r="D18" s="4"/>
      <c r="E18" s="4">
        <v>4.1999999999999997E-3</v>
      </c>
      <c r="F18" s="4">
        <v>0</v>
      </c>
      <c r="G18" s="4"/>
      <c r="H18" s="4"/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>
        <v>0</v>
      </c>
      <c r="C19" s="4"/>
      <c r="D19" s="4" t="s">
        <v>12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v>8.6999999999999994E-3</v>
      </c>
      <c r="M20" s="4" t="s">
        <v>12</v>
      </c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>
        <v>4.0000000000000002E-4</v>
      </c>
      <c r="K21" s="4">
        <v>1.2800000000000001E-2</v>
      </c>
      <c r="L21" s="4"/>
      <c r="M21" s="4"/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 t="s">
        <v>12</v>
      </c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>
        <v>2.7000000000000001E-3</v>
      </c>
      <c r="H23" s="4">
        <v>5.0000000000000001E-4</v>
      </c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>
        <v>0</v>
      </c>
      <c r="D24" s="4"/>
      <c r="E24" s="4">
        <v>2.8999999999999998E-3</v>
      </c>
      <c r="F24" s="4">
        <v>0</v>
      </c>
      <c r="G24" s="4"/>
      <c r="H24" s="4"/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>
        <v>3.5999999999999999E-3</v>
      </c>
      <c r="C25" s="4"/>
      <c r="D25" s="4">
        <v>5.0000000000000001E-3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v>1.0999999999999999E-2</v>
      </c>
      <c r="M26" s="4">
        <v>3.5000000000000001E-3</v>
      </c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>
        <v>2.9999999999999997E-4</v>
      </c>
      <c r="K27" s="4">
        <v>6.0000000000000001E-3</v>
      </c>
      <c r="L27" s="4"/>
      <c r="M27" s="4"/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>
        <v>5.0000000000000001E-4</v>
      </c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>
        <v>0</v>
      </c>
      <c r="H29" s="4">
        <v>0</v>
      </c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>
        <v>3.0000000000000001E-3</v>
      </c>
      <c r="D30" s="4"/>
      <c r="E30" s="4">
        <v>0</v>
      </c>
      <c r="F30" s="4">
        <v>6.4000000000000003E-3</v>
      </c>
      <c r="G30" s="4"/>
      <c r="H30" s="4"/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>
        <v>0</v>
      </c>
      <c r="C31" s="4"/>
      <c r="D31" s="4">
        <v>4.1999999999999997E-3</v>
      </c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v>5.4999999999999997E-3</v>
      </c>
      <c r="M32" s="4">
        <v>5.4000000000000003E-3</v>
      </c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>
        <v>0</v>
      </c>
      <c r="K33" s="4">
        <v>5.7000000000000002E-3</v>
      </c>
      <c r="L33" s="4"/>
      <c r="M33" s="4"/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>
        <v>8.0000000000000004E-4</v>
      </c>
      <c r="J34" s="4"/>
      <c r="K34" s="4"/>
      <c r="L34" s="4"/>
      <c r="M34" s="4"/>
    </row>
    <row r="35" spans="1:13" x14ac:dyDescent="0.2">
      <c r="A35" t="s">
        <v>0</v>
      </c>
      <c r="B35" s="3">
        <f>MAX(B4:B34)</f>
        <v>3.5999999999999999E-3</v>
      </c>
      <c r="C35" s="3">
        <f t="shared" ref="C35:M35" si="1">MAX(C4:C34)</f>
        <v>4.7999999999999996E-3</v>
      </c>
      <c r="D35" s="3">
        <f t="shared" si="1"/>
        <v>6.9500000000000006E-2</v>
      </c>
      <c r="E35" s="3">
        <f t="shared" si="1"/>
        <v>4.1999999999999997E-3</v>
      </c>
      <c r="F35" s="3">
        <f t="shared" si="1"/>
        <v>6.4000000000000003E-3</v>
      </c>
      <c r="G35" s="3">
        <f t="shared" si="1"/>
        <v>3.5799999999999998E-2</v>
      </c>
      <c r="H35" s="3">
        <f t="shared" si="1"/>
        <v>5.0000000000000001E-4</v>
      </c>
      <c r="I35" s="3">
        <f t="shared" si="1"/>
        <v>8.0000000000000004E-4</v>
      </c>
      <c r="J35" s="3">
        <f t="shared" si="1"/>
        <v>2.7000000000000001E-3</v>
      </c>
      <c r="K35" s="3">
        <f t="shared" si="1"/>
        <v>1.2800000000000001E-2</v>
      </c>
      <c r="L35" s="3">
        <f t="shared" si="1"/>
        <v>1.6500000000000001E-2</v>
      </c>
      <c r="M35" s="3">
        <f t="shared" si="1"/>
        <v>5.4000000000000003E-3</v>
      </c>
    </row>
    <row r="36" spans="1:13" x14ac:dyDescent="0.2">
      <c r="A36" s="2" t="s">
        <v>10</v>
      </c>
      <c r="B36" s="3">
        <f>+AVERAGE(B4:D34)</f>
        <v>7.3214285714285733E-3</v>
      </c>
      <c r="C36" s="3"/>
      <c r="D36" s="3"/>
      <c r="E36" s="3">
        <f t="shared" ref="E36:K36" si="2">+AVERAGE(E4:G34)</f>
        <v>3.9071428571428573E-3</v>
      </c>
      <c r="F36" s="3"/>
      <c r="G36" s="3"/>
      <c r="H36" s="3">
        <f t="shared" si="2"/>
        <v>4.9285714285714297E-4</v>
      </c>
      <c r="I36" s="3"/>
      <c r="J36" s="3"/>
      <c r="K36" s="3">
        <f t="shared" si="2"/>
        <v>7.6384615384615393E-3</v>
      </c>
      <c r="L36" s="3"/>
      <c r="M36" s="3"/>
    </row>
    <row r="37" spans="1:13" x14ac:dyDescent="0.2">
      <c r="A37" t="s">
        <v>1</v>
      </c>
      <c r="B37" s="3">
        <f>MAX(B4:M34)</f>
        <v>6.9500000000000006E-2</v>
      </c>
      <c r="D37" t="s">
        <v>2</v>
      </c>
      <c r="E37" s="3">
        <f>AVERAGE(B4:M34)</f>
        <v>4.7890909090909104E-3</v>
      </c>
      <c r="G37" t="s">
        <v>3</v>
      </c>
      <c r="H37" s="3">
        <f>STDEV(B4:M34)</f>
        <v>1.0580794493855938E-2</v>
      </c>
      <c r="J37" t="s">
        <v>4</v>
      </c>
      <c r="K37">
        <f>COUNT(B4:M34)</f>
        <v>55</v>
      </c>
    </row>
    <row r="38" spans="1:13" x14ac:dyDescent="0.2">
      <c r="A38" s="2" t="s">
        <v>11</v>
      </c>
      <c r="B38" s="3">
        <f>MAX(B36:K36)</f>
        <v>7.6384615384615393E-3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5</v>
      </c>
      <c r="D39">
        <f t="shared" si="3"/>
        <v>4</v>
      </c>
      <c r="E39">
        <f t="shared" si="3"/>
        <v>5</v>
      </c>
      <c r="F39">
        <f t="shared" si="3"/>
        <v>5</v>
      </c>
      <c r="G39">
        <f t="shared" si="3"/>
        <v>4</v>
      </c>
      <c r="H39">
        <f t="shared" si="3"/>
        <v>4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3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Baker Lead</vt:lpstr>
      <vt:lpstr>Laplace 1 Lead</vt:lpstr>
      <vt:lpstr>Laplace 2 Lead</vt:lpstr>
    </vt:vector>
  </TitlesOfParts>
  <Company>LDEQ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Wafer</dc:creator>
  <cp:lastModifiedBy>Jennifer Zimmer</cp:lastModifiedBy>
  <cp:lastPrinted>2021-03-18T13:48:13Z</cp:lastPrinted>
  <dcterms:created xsi:type="dcterms:W3CDTF">2002-02-18T16:37:38Z</dcterms:created>
  <dcterms:modified xsi:type="dcterms:W3CDTF">2021-07-23T14:46:12Z</dcterms:modified>
</cp:coreProperties>
</file>