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2120" windowHeight="3810" tabRatio="671" firstSheet="5" activeTab="25"/>
  </bookViews>
  <sheets>
    <sheet name="AL" sheetId="1" r:id="rId1"/>
    <sheet name="BK" sheetId="2" r:id="rId2"/>
    <sheet name="BC1" sheetId="3" r:id="rId3"/>
    <sheet name="BC2" sheetId="4" r:id="rId4"/>
    <sheet name="BP" sheetId="5" r:id="rId5"/>
    <sheet name="CH" sheetId="6" r:id="rId6"/>
    <sheet name="GM" sheetId="7" r:id="rId7"/>
    <sheet name="HM1" sheetId="8" r:id="rId8"/>
    <sheet name="HM2" sheetId="9" r:id="rId9"/>
    <sheet name="HO" sheetId="10" r:id="rId10"/>
    <sheet name="KN" sheetId="11" r:id="rId11"/>
    <sheet name="LI" sheetId="12" r:id="rId12"/>
    <sheet name="L6" sheetId="13" r:id="rId13"/>
    <sheet name="LY1" sheetId="14" r:id="rId14"/>
    <sheet name="LY2" sheetId="15" r:id="rId15"/>
    <sheet name="MO" sheetId="16" r:id="rId16"/>
    <sheet name="MX" sheetId="17" r:id="rId17"/>
    <sheet name="MR" sheetId="18" r:id="rId18"/>
    <sheet name="N3" sheetId="19" r:id="rId19"/>
    <sheet name="NC1" sheetId="20" r:id="rId20"/>
    <sheet name="NC2" sheetId="21" r:id="rId21"/>
    <sheet name="PA" sheetId="22" r:id="rId22"/>
    <sheet name="S31" sheetId="23" r:id="rId23"/>
    <sheet name="S32" sheetId="24" r:id="rId24"/>
    <sheet name="VL" sheetId="25" r:id="rId25"/>
    <sheet name="VT" sheetId="26" r:id="rId2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1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1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1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1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1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20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2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2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2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2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2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2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0"/>
          </rPr>
          <t xml:space="preserve">La DEQ:
</t>
        </r>
      </text>
    </comment>
    <comment ref="C35" authorId="0">
      <text>
        <r>
          <rPr>
            <sz val="8"/>
            <rFont val="Tahoma"/>
            <family val="0"/>
          </rPr>
          <t xml:space="preserve">La DEQ:
</t>
        </r>
      </text>
    </comment>
    <comment ref="D35" authorId="0">
      <text>
        <r>
          <rPr>
            <sz val="8"/>
            <rFont val="Tahoma"/>
            <family val="0"/>
          </rPr>
          <t xml:space="preserve">La DEQ:
</t>
        </r>
      </text>
    </comment>
    <comment ref="E35" authorId="0">
      <text>
        <r>
          <rPr>
            <sz val="8"/>
            <rFont val="Tahoma"/>
            <family val="0"/>
          </rPr>
          <t xml:space="preserve">La DEQ:
</t>
        </r>
      </text>
    </comment>
    <comment ref="F35" authorId="0">
      <text>
        <r>
          <rPr>
            <sz val="8"/>
            <rFont val="Tahoma"/>
            <family val="0"/>
          </rPr>
          <t xml:space="preserve">La DEQ:
</t>
        </r>
      </text>
    </comment>
    <comment ref="G35" authorId="0">
      <text>
        <r>
          <rPr>
            <sz val="8"/>
            <rFont val="Tahoma"/>
            <family val="0"/>
          </rPr>
          <t xml:space="preserve">La DEQ:
</t>
        </r>
      </text>
    </comment>
    <comment ref="H35" authorId="0">
      <text>
        <r>
          <rPr>
            <sz val="8"/>
            <rFont val="Tahoma"/>
            <family val="0"/>
          </rPr>
          <t xml:space="preserve">La DEQ:
</t>
        </r>
      </text>
    </comment>
    <comment ref="I35" authorId="0">
      <text>
        <r>
          <rPr>
            <sz val="8"/>
            <rFont val="Tahoma"/>
            <family val="0"/>
          </rPr>
          <t xml:space="preserve">La DEQ:
</t>
        </r>
      </text>
    </comment>
    <comment ref="J35" authorId="0">
      <text>
        <r>
          <rPr>
            <sz val="8"/>
            <rFont val="Tahoma"/>
            <family val="0"/>
          </rPr>
          <t xml:space="preserve">La DEQ:
</t>
        </r>
      </text>
    </comment>
    <comment ref="K35" authorId="0">
      <text>
        <r>
          <rPr>
            <sz val="8"/>
            <rFont val="Tahoma"/>
            <family val="0"/>
          </rPr>
          <t xml:space="preserve">La DEQ:
</t>
        </r>
      </text>
    </comment>
    <comment ref="L35" authorId="0">
      <text>
        <r>
          <rPr>
            <sz val="8"/>
            <rFont val="Tahoma"/>
            <family val="0"/>
          </rPr>
          <t xml:space="preserve">La DEQ:
</t>
        </r>
      </text>
    </comment>
    <comment ref="M35" authorId="0">
      <text>
        <r>
          <rPr>
            <sz val="8"/>
            <rFont val="Tahoma"/>
            <family val="0"/>
          </rPr>
          <t xml:space="preserve">La DEQ:
</t>
        </r>
      </text>
    </comment>
    <comment ref="B37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sharedStrings.xml><?xml version="1.0" encoding="utf-8"?>
<sst xmlns="http://schemas.openxmlformats.org/spreadsheetml/2006/main" count="366" uniqueCount="40">
  <si>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</si>
  <si>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</si>
  <si>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</si>
  <si>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</si>
  <si>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</si>
  <si>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</si>
  <si>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</si>
  <si>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BAKER</t>
  </si>
  <si>
    <t>BATON ROUGE / CAPITOL</t>
  </si>
  <si>
    <t>HAMMOND</t>
  </si>
  <si>
    <t>KENNER</t>
  </si>
  <si>
    <t>LAKE CHARLES / MCnEESE</t>
  </si>
  <si>
    <t>SHREVEPORT</t>
  </si>
  <si>
    <t>VINTON</t>
  </si>
  <si>
    <t>GEISMAR</t>
  </si>
  <si>
    <t>LAFAYETTE</t>
  </si>
  <si>
    <t>MARRERO</t>
  </si>
  <si>
    <t>MONROE</t>
  </si>
  <si>
    <t>NEW ORLEANS / Water Plant</t>
  </si>
  <si>
    <t>NEW ORLEANS / CITY PARK</t>
  </si>
  <si>
    <t>VIDALIA</t>
  </si>
  <si>
    <t>PORT ALLEN</t>
  </si>
  <si>
    <t>BAYOU PLAQUEMINE</t>
  </si>
  <si>
    <t>% obs/1st</t>
  </si>
  <si>
    <t>% obs/3rd</t>
  </si>
  <si>
    <t>% obs/2nd</t>
  </si>
  <si>
    <t>Annual% obs</t>
  </si>
  <si>
    <t>% obs/4th</t>
  </si>
  <si>
    <t>HOUMA</t>
  </si>
  <si>
    <t>LAFAYETTE/STATE POLICE TROOP I</t>
  </si>
  <si>
    <t>MERAUX</t>
  </si>
  <si>
    <t>Monthly %</t>
  </si>
  <si>
    <t>98th percentile</t>
  </si>
  <si>
    <t>BATON ROUGE / CAPITOL - 2</t>
  </si>
  <si>
    <t>HAMMOND - 2</t>
  </si>
  <si>
    <t>LAFAYETTE - 2</t>
  </si>
  <si>
    <t>NEW ORLEANS / CITY PARK - 2</t>
  </si>
  <si>
    <t>SHREVEPORT - 2</t>
  </si>
  <si>
    <t>CHALMETTE - VISTA SITE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</si>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</sst>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  <numFmt numFmtId="166" formatCode="0.0"/>
    <numFmt numFmtId="167" formatCode="dd\-mmm\-yy_)"/>
    <numFmt numFmtId="168" formatCode="#,##0.0"/>
    <numFmt numFmtId="169" formatCode="mmm\-yy_)"/>
    <numFmt numFmtId="170" formatCode="dd\-mmm_)"/>
    <numFmt numFmtId="171" formatCode="0.0_)"/>
    <numFmt numFmtId="172" formatCode="0_)"/>
  </numFmts>
  <fonts count="6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4" name="TextBox 18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5" name="TextBox 19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6" name="TextBox 20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7" name="TextBox 21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8" name="TextBox 22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9" name="TextBox 2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0" name="TextBox 2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4" name="TextBox 28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1" name="TextBox 3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2" name="TextBox 3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3" name="TextBox 3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4" name="TextBox 3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5" name="TextBox 3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6" name="TextBox 3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7" name="TextBox 4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8" name="TextBox 4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9" name="TextBox 4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0" name="TextBox 4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1" name="TextBox 4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1" name="Text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2" name="Text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3" name="Text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4" name="Text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7" name="Text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0" name="Text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1" name="Text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2" name="Text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3" name="Text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4" name="Text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7" name="Text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0" name="Text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1" name="Text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2" name="Text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3" name="Text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4" name="Text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7" name="Text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0" name="Text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1" name="Text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2" name="Text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3" name="Text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4" name="Text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7" name="Text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0" name="Text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1" name="Text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2" name="Text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3" name="Text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4" name="Text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7" name="Text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0" name="Text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2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3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1" name="TextBox 3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2" name="TextBox 3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3" name="TextBox 3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4" name="TextBox 3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7" name="TextBox 4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0" name="TextBox 4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1" name="TextBox 4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2" name="TextBox 4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3" name="TextBox 4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4" name="TextBox 4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35" name="TextBox 4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6" name="TextBox 4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7" name="TextBox 5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38" name="TextBox 5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9" name="TextBox 5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40" name="TextBox 5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1" name="TextBox 5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42" name="TextBox 5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43" name="TextBox 5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44" name="TextBox 5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1" name="TextBox 3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2" name="Text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3" name="Text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4" name="TextBox 3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5" name="TextBox 3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6" name="TextBox 3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7" name="TextBox 4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8" name="TextBox 4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9" name="TextBox 4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0" name="TextBox 4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31" name="TextBox 4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2" name="TextBox 4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3" name="TextBox 4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4" name="TextBox 4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3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6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3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6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4" sqref="M2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1.7109375" style="0" customWidth="1"/>
  </cols>
  <sheetData>
    <row r="1" ht="12.75">
      <c r="F1" t="s">
        <v>0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>
        <v>5.5</v>
      </c>
      <c r="D4" s="3"/>
      <c r="E4" s="3"/>
      <c r="F4" s="3"/>
      <c r="G4" s="3">
        <v>20.2</v>
      </c>
      <c r="H4" s="3">
        <v>30</v>
      </c>
      <c r="I4" s="3"/>
      <c r="J4" s="3"/>
      <c r="K4" s="3"/>
      <c r="L4" s="3">
        <v>9.9</v>
      </c>
      <c r="M4" s="3">
        <v>4</v>
      </c>
    </row>
    <row r="5" spans="1:13" ht="12.75">
      <c r="A5">
        <f aca="true" t="shared" si="0" ref="A5:A34">+A4+1</f>
        <v>2</v>
      </c>
      <c r="B5" s="3">
        <v>9.6</v>
      </c>
      <c r="C5" s="3"/>
      <c r="D5" s="3"/>
      <c r="E5" s="3">
        <v>12.4</v>
      </c>
      <c r="F5" s="3">
        <v>9.5</v>
      </c>
      <c r="G5" s="3"/>
      <c r="H5" s="3"/>
      <c r="I5" s="3"/>
      <c r="J5" s="3">
        <v>25.9</v>
      </c>
      <c r="K5" s="3">
        <v>12.4</v>
      </c>
      <c r="L5" s="3"/>
      <c r="M5" s="3"/>
    </row>
    <row r="6" spans="1:13" ht="12.75">
      <c r="A6">
        <f t="shared" si="0"/>
        <v>3</v>
      </c>
      <c r="B6" s="3"/>
      <c r="C6" s="3"/>
      <c r="D6" s="3">
        <v>8.7</v>
      </c>
      <c r="E6" s="3"/>
      <c r="F6" s="3"/>
      <c r="G6" s="3"/>
      <c r="H6" s="3"/>
      <c r="I6" s="3">
        <v>17.4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6.7</v>
      </c>
      <c r="D7" s="3"/>
      <c r="E7" s="3"/>
      <c r="F7" s="3"/>
      <c r="G7" s="3">
        <v>13</v>
      </c>
      <c r="H7" s="3">
        <v>10.6</v>
      </c>
      <c r="I7" s="3"/>
      <c r="J7" s="3"/>
      <c r="K7" s="3"/>
      <c r="L7" s="3">
        <v>8.8</v>
      </c>
      <c r="M7" s="3">
        <v>6</v>
      </c>
    </row>
    <row r="8" spans="1:13" ht="12.75">
      <c r="A8">
        <f t="shared" si="0"/>
        <v>5</v>
      </c>
      <c r="B8" s="3">
        <v>4</v>
      </c>
      <c r="C8" s="3"/>
      <c r="D8" s="3"/>
      <c r="E8" s="3">
        <v>12.4</v>
      </c>
      <c r="F8" s="3">
        <v>29.4</v>
      </c>
      <c r="G8" s="3"/>
      <c r="H8" s="3"/>
      <c r="I8" s="3"/>
      <c r="J8" s="3">
        <v>15.6</v>
      </c>
      <c r="K8" s="3">
        <v>29.5</v>
      </c>
      <c r="L8" s="3"/>
      <c r="M8" s="3"/>
    </row>
    <row r="9" spans="1:13" ht="12.75">
      <c r="A9">
        <f t="shared" si="0"/>
        <v>6</v>
      </c>
      <c r="B9" s="3"/>
      <c r="C9" s="3"/>
      <c r="D9" s="3">
        <v>18.2</v>
      </c>
      <c r="E9" s="3"/>
      <c r="F9" s="3"/>
      <c r="G9" s="3"/>
      <c r="H9" s="3"/>
      <c r="I9" s="3">
        <v>7.6</v>
      </c>
      <c r="J9" s="3"/>
      <c r="K9" s="3"/>
      <c r="L9" s="3"/>
      <c r="M9" s="3"/>
    </row>
    <row r="10" spans="1:13" ht="12.75">
      <c r="A10">
        <f t="shared" si="0"/>
        <v>7</v>
      </c>
      <c r="B10" s="3"/>
      <c r="C10" s="3">
        <v>7.2</v>
      </c>
      <c r="D10" s="3"/>
      <c r="E10" s="3"/>
      <c r="F10" s="3"/>
      <c r="G10" s="3">
        <v>13.8</v>
      </c>
      <c r="H10" s="3">
        <v>15</v>
      </c>
      <c r="I10" s="3"/>
      <c r="J10" s="3"/>
      <c r="K10" s="3"/>
      <c r="L10" s="3">
        <v>9.3</v>
      </c>
      <c r="M10" s="3">
        <v>13.7</v>
      </c>
    </row>
    <row r="11" spans="1:13" ht="12.75">
      <c r="A11">
        <f t="shared" si="0"/>
        <v>8</v>
      </c>
      <c r="B11" s="3">
        <v>3.9</v>
      </c>
      <c r="C11" s="3"/>
      <c r="D11" s="3"/>
      <c r="E11" s="3">
        <v>8.3</v>
      </c>
      <c r="F11" s="3">
        <v>18.2</v>
      </c>
      <c r="G11" s="3"/>
      <c r="H11" s="3"/>
      <c r="I11" s="3"/>
      <c r="J11" s="3">
        <v>21.6</v>
      </c>
      <c r="K11" s="3">
        <v>22.7</v>
      </c>
      <c r="L11" s="3"/>
      <c r="M11" s="3"/>
    </row>
    <row r="12" spans="1:13" ht="12.75">
      <c r="A12">
        <f t="shared" si="0"/>
        <v>9</v>
      </c>
      <c r="B12" s="3"/>
      <c r="C12" s="3"/>
      <c r="D12" s="3">
        <v>8.2</v>
      </c>
      <c r="E12" s="3"/>
      <c r="F12" s="3"/>
      <c r="G12" s="3"/>
      <c r="H12" s="3"/>
      <c r="I12" s="3">
        <v>11.6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7.4</v>
      </c>
      <c r="D13" s="3"/>
      <c r="E13" s="3"/>
      <c r="F13" s="3"/>
      <c r="G13" s="3">
        <v>16.8</v>
      </c>
      <c r="H13" s="3">
        <v>6.5</v>
      </c>
      <c r="I13" s="3"/>
      <c r="J13" s="3"/>
      <c r="K13" s="3"/>
      <c r="L13" s="3">
        <v>4.7</v>
      </c>
      <c r="M13" s="3">
        <v>11.2</v>
      </c>
    </row>
    <row r="14" spans="1:13" ht="12.75">
      <c r="A14">
        <f t="shared" si="0"/>
        <v>11</v>
      </c>
      <c r="B14" s="3">
        <v>5.7</v>
      </c>
      <c r="C14" s="3"/>
      <c r="D14" s="3"/>
      <c r="E14" s="3">
        <v>11.4</v>
      </c>
      <c r="F14" s="3">
        <v>23</v>
      </c>
      <c r="G14" s="3"/>
      <c r="H14" s="3"/>
      <c r="I14" s="3"/>
      <c r="J14" s="3">
        <v>4.3</v>
      </c>
      <c r="K14" s="3">
        <v>16.8</v>
      </c>
      <c r="L14" s="3"/>
      <c r="M14" s="3"/>
    </row>
    <row r="15" spans="1:13" ht="12.75">
      <c r="A15">
        <f t="shared" si="0"/>
        <v>12</v>
      </c>
      <c r="B15" s="3"/>
      <c r="C15" s="3"/>
      <c r="D15" s="3">
        <v>7.9</v>
      </c>
      <c r="E15" s="3"/>
      <c r="F15" s="3"/>
      <c r="G15" s="3"/>
      <c r="H15" s="3"/>
      <c r="I15" s="3">
        <v>7</v>
      </c>
      <c r="J15" s="3"/>
      <c r="K15" s="3"/>
      <c r="L15" s="3"/>
      <c r="M15" s="3"/>
    </row>
    <row r="16" spans="1:13" ht="12.75">
      <c r="A16">
        <f t="shared" si="0"/>
        <v>13</v>
      </c>
      <c r="B16" s="3"/>
      <c r="C16" s="3">
        <v>5.6</v>
      </c>
      <c r="D16" s="3"/>
      <c r="E16" s="3"/>
      <c r="F16" s="3"/>
      <c r="G16" s="3">
        <v>26.7</v>
      </c>
      <c r="H16" s="3">
        <v>10.9</v>
      </c>
      <c r="I16" s="3"/>
      <c r="J16" s="3"/>
      <c r="K16" s="3"/>
      <c r="L16" s="3">
        <v>10.6</v>
      </c>
      <c r="M16" s="3">
        <v>10.9</v>
      </c>
    </row>
    <row r="17" spans="1:13" ht="12.75">
      <c r="A17">
        <f t="shared" si="0"/>
        <v>14</v>
      </c>
      <c r="B17" s="3">
        <v>3.6</v>
      </c>
      <c r="C17" s="3"/>
      <c r="D17" s="3"/>
      <c r="E17" s="3">
        <v>7.6</v>
      </c>
      <c r="F17" s="3">
        <v>29.6</v>
      </c>
      <c r="G17" s="3"/>
      <c r="H17" s="3"/>
      <c r="I17" s="3"/>
      <c r="J17" s="3">
        <v>11.3</v>
      </c>
      <c r="K17" s="3">
        <v>9.7</v>
      </c>
      <c r="L17" s="3"/>
      <c r="M17" s="3"/>
    </row>
    <row r="18" spans="1:13" ht="12.75">
      <c r="A18">
        <f t="shared" si="0"/>
        <v>15</v>
      </c>
      <c r="B18" s="3"/>
      <c r="C18" s="3"/>
      <c r="D18" s="3">
        <v>6.7</v>
      </c>
      <c r="E18" s="3"/>
      <c r="F18" s="3"/>
      <c r="G18" s="3"/>
      <c r="H18" s="3"/>
      <c r="I18" s="3">
        <v>13.7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10.6</v>
      </c>
      <c r="D19" s="3"/>
      <c r="E19" s="3"/>
      <c r="F19" s="3"/>
      <c r="G19" s="3">
        <v>8.6</v>
      </c>
      <c r="H19" s="3">
        <v>12.7</v>
      </c>
      <c r="I19" s="3"/>
      <c r="J19" s="3"/>
      <c r="K19" s="3"/>
      <c r="L19" s="3">
        <v>10.1</v>
      </c>
      <c r="M19" s="5">
        <v>7.3</v>
      </c>
    </row>
    <row r="20" spans="1:13" ht="12.75">
      <c r="A20">
        <f t="shared" si="0"/>
        <v>17</v>
      </c>
      <c r="B20" s="3">
        <v>3.8</v>
      </c>
      <c r="C20" s="3"/>
      <c r="D20" s="3"/>
      <c r="E20" s="3">
        <v>12.1</v>
      </c>
      <c r="F20" s="3">
        <v>30.3</v>
      </c>
      <c r="G20" s="3"/>
      <c r="H20" s="3"/>
      <c r="I20" s="3"/>
      <c r="J20" s="3">
        <v>4.6</v>
      </c>
      <c r="K20" s="3">
        <v>5.2</v>
      </c>
      <c r="L20" s="3"/>
      <c r="M20" s="5"/>
    </row>
    <row r="21" spans="1:13" ht="12.75">
      <c r="A21">
        <f t="shared" si="0"/>
        <v>18</v>
      </c>
      <c r="B21" s="3"/>
      <c r="C21" s="3"/>
      <c r="D21" s="3">
        <v>16.2</v>
      </c>
      <c r="E21" s="3"/>
      <c r="F21" s="3"/>
      <c r="G21" s="3"/>
      <c r="H21" s="3"/>
      <c r="I21" s="3">
        <v>19.7</v>
      </c>
      <c r="J21" s="3"/>
      <c r="K21" s="3"/>
      <c r="L21" s="3"/>
      <c r="M21" s="5"/>
    </row>
    <row r="22" spans="1:13" ht="12.75">
      <c r="A22">
        <f t="shared" si="0"/>
        <v>19</v>
      </c>
      <c r="B22" s="3"/>
      <c r="C22" s="3">
        <v>6.5</v>
      </c>
      <c r="D22" s="3"/>
      <c r="E22" s="3"/>
      <c r="F22" s="3"/>
      <c r="G22" s="3">
        <v>7.5</v>
      </c>
      <c r="H22" s="3">
        <v>13.8</v>
      </c>
      <c r="I22" s="3"/>
      <c r="J22" s="3"/>
      <c r="K22" s="3"/>
      <c r="L22" s="3">
        <v>7.9</v>
      </c>
      <c r="M22" s="5">
        <v>16.7</v>
      </c>
    </row>
    <row r="23" spans="1:13" ht="12.75">
      <c r="A23">
        <f t="shared" si="0"/>
        <v>20</v>
      </c>
      <c r="B23" s="3">
        <v>6.4</v>
      </c>
      <c r="C23" s="3"/>
      <c r="D23" s="3"/>
      <c r="E23" s="3">
        <v>7.7</v>
      </c>
      <c r="F23" s="3">
        <v>11</v>
      </c>
      <c r="G23" s="3"/>
      <c r="H23" s="3"/>
      <c r="I23" s="3"/>
      <c r="J23" s="3">
        <v>12.9</v>
      </c>
      <c r="K23" s="3">
        <v>3.1</v>
      </c>
      <c r="L23" s="3"/>
      <c r="M23" s="5"/>
    </row>
    <row r="24" spans="1:13" ht="12.75">
      <c r="A24">
        <f t="shared" si="0"/>
        <v>21</v>
      </c>
      <c r="B24" s="3"/>
      <c r="C24" s="3"/>
      <c r="D24" s="3">
        <v>3.8</v>
      </c>
      <c r="E24" s="3"/>
      <c r="F24" s="3"/>
      <c r="G24" s="3"/>
      <c r="H24" s="3"/>
      <c r="I24" s="3">
        <v>15.6</v>
      </c>
      <c r="J24" s="3"/>
      <c r="K24" s="3"/>
      <c r="L24" s="3"/>
      <c r="M24" s="5"/>
    </row>
    <row r="25" spans="1:13" ht="12.75">
      <c r="A25">
        <f t="shared" si="0"/>
        <v>22</v>
      </c>
      <c r="B25" s="3"/>
      <c r="C25" s="3">
        <v>9.6</v>
      </c>
      <c r="D25" s="3"/>
      <c r="E25" s="3"/>
      <c r="F25" s="3"/>
      <c r="G25" s="3">
        <v>6.1</v>
      </c>
      <c r="H25" s="3">
        <v>21</v>
      </c>
      <c r="I25" s="3"/>
      <c r="J25" s="3"/>
      <c r="K25" s="3"/>
      <c r="L25" s="3">
        <v>12.2</v>
      </c>
      <c r="M25" s="5">
        <v>4.3</v>
      </c>
    </row>
    <row r="26" spans="1:13" ht="12.75">
      <c r="A26">
        <f t="shared" si="0"/>
        <v>23</v>
      </c>
      <c r="B26" s="3">
        <v>3.7</v>
      </c>
      <c r="C26" s="3"/>
      <c r="D26" s="3"/>
      <c r="E26" s="3">
        <v>9.6</v>
      </c>
      <c r="F26" s="3">
        <v>16.2</v>
      </c>
      <c r="G26" s="3"/>
      <c r="H26" s="3"/>
      <c r="I26" s="3"/>
      <c r="J26" s="3">
        <v>7.7</v>
      </c>
      <c r="K26" s="3">
        <v>5.9</v>
      </c>
      <c r="L26" s="3"/>
      <c r="M26" s="5"/>
    </row>
    <row r="27" spans="1:13" ht="12.75">
      <c r="A27">
        <f t="shared" si="0"/>
        <v>24</v>
      </c>
      <c r="B27" s="3"/>
      <c r="C27" s="3"/>
      <c r="D27" s="3">
        <v>9.5</v>
      </c>
      <c r="E27" s="3"/>
      <c r="F27" s="3"/>
      <c r="G27" s="3"/>
      <c r="H27" s="3"/>
      <c r="I27" s="3">
        <v>9</v>
      </c>
      <c r="J27" s="3"/>
      <c r="K27" s="3"/>
      <c r="L27" s="3"/>
      <c r="M27" s="5"/>
    </row>
    <row r="28" spans="1:13" ht="12.75">
      <c r="A28">
        <f t="shared" si="0"/>
        <v>25</v>
      </c>
      <c r="B28" s="3"/>
      <c r="C28" s="3">
        <v>0.6</v>
      </c>
      <c r="D28" s="3"/>
      <c r="E28" s="3"/>
      <c r="F28" s="3"/>
      <c r="G28" s="3">
        <v>13.1</v>
      </c>
      <c r="H28" s="3">
        <v>30.2</v>
      </c>
      <c r="I28" s="3"/>
      <c r="J28" s="3"/>
      <c r="K28" s="3"/>
      <c r="L28" s="3">
        <v>15.3</v>
      </c>
      <c r="M28" s="5">
        <v>1.5</v>
      </c>
    </row>
    <row r="29" spans="1:13" ht="12.75">
      <c r="A29">
        <f t="shared" si="0"/>
        <v>26</v>
      </c>
      <c r="B29" s="3">
        <v>2.9</v>
      </c>
      <c r="C29" s="3"/>
      <c r="D29" s="3"/>
      <c r="E29" s="3">
        <v>7.6</v>
      </c>
      <c r="F29" s="3">
        <v>9.3</v>
      </c>
      <c r="G29" s="3"/>
      <c r="H29" s="3"/>
      <c r="I29" s="3"/>
      <c r="J29" s="3">
        <v>7.5</v>
      </c>
      <c r="K29" s="3">
        <v>8.1</v>
      </c>
      <c r="L29" s="3"/>
      <c r="M29" s="5"/>
    </row>
    <row r="30" spans="1:13" ht="12.75">
      <c r="A30">
        <f t="shared" si="0"/>
        <v>27</v>
      </c>
      <c r="B30" s="3"/>
      <c r="C30" s="3"/>
      <c r="D30" s="3">
        <v>11.6</v>
      </c>
      <c r="E30" s="3"/>
      <c r="F30" s="3"/>
      <c r="G30" s="3"/>
      <c r="H30" s="3"/>
      <c r="I30" s="3">
        <v>7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8.6</v>
      </c>
      <c r="D31" s="3"/>
      <c r="E31" s="3"/>
      <c r="F31" s="3"/>
      <c r="G31" s="3">
        <v>10.2</v>
      </c>
      <c r="H31" s="3">
        <v>7.7</v>
      </c>
      <c r="I31" s="3"/>
      <c r="J31" s="3"/>
      <c r="K31" s="3"/>
      <c r="L31" s="3">
        <v>6.9</v>
      </c>
      <c r="M31" s="5">
        <v>10.3</v>
      </c>
    </row>
    <row r="32" spans="1:13" ht="12.75">
      <c r="A32">
        <f t="shared" si="0"/>
        <v>29</v>
      </c>
      <c r="B32" s="3">
        <v>6</v>
      </c>
      <c r="C32" s="3"/>
      <c r="D32" s="3"/>
      <c r="E32" s="3">
        <v>10.9</v>
      </c>
      <c r="F32" s="3">
        <v>25.9</v>
      </c>
      <c r="G32" s="3"/>
      <c r="H32" s="3"/>
      <c r="I32" s="3"/>
      <c r="J32" s="3">
        <v>11</v>
      </c>
      <c r="K32" s="3">
        <v>6.5</v>
      </c>
      <c r="L32" s="3"/>
      <c r="M32" s="5"/>
    </row>
    <row r="33" spans="1:13" ht="12.75">
      <c r="A33">
        <f t="shared" si="0"/>
        <v>30</v>
      </c>
      <c r="B33" s="3"/>
      <c r="C33" s="3"/>
      <c r="D33" s="3">
        <v>9.3</v>
      </c>
      <c r="E33" s="3"/>
      <c r="F33" s="3"/>
      <c r="G33" s="3"/>
      <c r="H33" s="3"/>
      <c r="I33" s="3">
        <v>10.2</v>
      </c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>
        <v>5</v>
      </c>
      <c r="I34" s="3"/>
      <c r="J34" s="3"/>
      <c r="K34" s="3"/>
      <c r="L34" s="3"/>
      <c r="M34" s="5">
        <v>3.4</v>
      </c>
    </row>
    <row r="35" spans="1:13" ht="12.75">
      <c r="A35" t="s">
        <v>2</v>
      </c>
      <c r="B35" s="2">
        <f>MAX(B4:B34)</f>
        <v>9.6</v>
      </c>
      <c r="C35" s="2">
        <f aca="true" t="shared" si="1" ref="C35:M35">MAX(C4:C34)</f>
        <v>10.6</v>
      </c>
      <c r="D35" s="2">
        <f>MAX(D4:D34)</f>
        <v>18.2</v>
      </c>
      <c r="E35" s="2">
        <f t="shared" si="1"/>
        <v>12.4</v>
      </c>
      <c r="F35" s="2">
        <f t="shared" si="1"/>
        <v>30.3</v>
      </c>
      <c r="G35" s="2">
        <f t="shared" si="1"/>
        <v>26.7</v>
      </c>
      <c r="H35" s="2">
        <f>MAX(H4:H34)</f>
        <v>30.2</v>
      </c>
      <c r="I35" s="2">
        <f>MAX(I4:I34)</f>
        <v>19.7</v>
      </c>
      <c r="J35" s="2">
        <f t="shared" si="1"/>
        <v>25.9</v>
      </c>
      <c r="K35" s="2">
        <f>MAX(K4:K34)</f>
        <v>29.5</v>
      </c>
      <c r="L35" s="2">
        <f t="shared" si="1"/>
        <v>15.3</v>
      </c>
      <c r="M35" s="2">
        <f t="shared" si="1"/>
        <v>16.7</v>
      </c>
    </row>
    <row r="37" spans="1:14" ht="12.75">
      <c r="A37" t="s">
        <v>3</v>
      </c>
      <c r="B37">
        <f>MAX(B4:M34)</f>
        <v>30.3</v>
      </c>
      <c r="D37" t="s">
        <v>4</v>
      </c>
      <c r="E37" s="3">
        <f>AVERAGE(B4:M34)</f>
        <v>11.195901639344266</v>
      </c>
      <c r="G37" t="s">
        <v>5</v>
      </c>
      <c r="H37" s="2">
        <f>STDEV(B4:M34)</f>
        <v>6.720099339350656</v>
      </c>
      <c r="J37" t="s">
        <v>6</v>
      </c>
      <c r="K37">
        <f>COUNT(B4:M34)</f>
        <v>122</v>
      </c>
      <c r="M37" t="s">
        <v>26</v>
      </c>
      <c r="N37" s="2">
        <f>K37/122*100</f>
        <v>100</v>
      </c>
    </row>
    <row r="39" spans="3:13" ht="12.75">
      <c r="C39" t="s">
        <v>23</v>
      </c>
      <c r="D39" s="2">
        <f>COUNT(B4:D34)/30*100</f>
        <v>100</v>
      </c>
      <c r="F39" t="s">
        <v>25</v>
      </c>
      <c r="G39" s="2">
        <f>COUNT(E4:G34)/30*100</f>
        <v>100</v>
      </c>
      <c r="I39" t="s">
        <v>24</v>
      </c>
      <c r="J39" s="2">
        <f>COUNT(H4:J34)/31*100</f>
        <v>100</v>
      </c>
      <c r="L39" t="s">
        <v>27</v>
      </c>
      <c r="M39" s="2">
        <f>COUNT(K4:M34)/31*100</f>
        <v>100</v>
      </c>
    </row>
    <row r="41" spans="1:3" ht="12.75">
      <c r="A41" t="s">
        <v>32</v>
      </c>
      <c r="C41" s="4">
        <f>PERCENTILE(B4:M34,0.98)</f>
        <v>29.832</v>
      </c>
    </row>
    <row r="42" spans="1:13" ht="12.75">
      <c r="A42" t="s">
        <v>31</v>
      </c>
      <c r="B42" s="3">
        <f>COUNT(B4:B34)/11*100</f>
        <v>90.9090909090909</v>
      </c>
      <c r="C42" s="3">
        <f>COUNT(C4:C34)/9*100</f>
        <v>111.11111111111111</v>
      </c>
      <c r="D42" s="3">
        <f>COUNT(D4:D34)/11*100</f>
        <v>90.9090909090909</v>
      </c>
      <c r="E42" s="3">
        <f>COUNT(E4:E34)/10*100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100</v>
      </c>
      <c r="I42" s="3">
        <f>COUNT(I4:I34)/10*100</f>
        <v>100</v>
      </c>
      <c r="J42" s="3">
        <f>COUNT(J4:J34)/10*100</f>
        <v>100</v>
      </c>
      <c r="K42" s="3">
        <f>COUNT(K4:K34)/10*100</f>
        <v>100</v>
      </c>
      <c r="L42" s="3">
        <f>COUNT(L4:L34)/10*100</f>
        <v>100</v>
      </c>
      <c r="M42" s="3">
        <f>COUNT(M4:M34)/11*100</f>
        <v>100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3" sqref="M33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28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>
        <v>2</v>
      </c>
      <c r="D4" s="3"/>
      <c r="E4" s="3"/>
      <c r="F4" s="3"/>
      <c r="G4" s="3">
        <v>20.5</v>
      </c>
      <c r="H4" s="3">
        <v>26.4</v>
      </c>
      <c r="I4" s="3"/>
      <c r="J4" s="3"/>
      <c r="K4" s="3"/>
      <c r="L4" s="3">
        <v>9.7</v>
      </c>
      <c r="M4" s="3">
        <v>5.9</v>
      </c>
    </row>
    <row r="5" spans="1:13" ht="12.75">
      <c r="A5">
        <f aca="true" t="shared" si="0" ref="A5:A34">+A4+1</f>
        <v>2</v>
      </c>
      <c r="B5" s="3"/>
      <c r="C5" s="3"/>
      <c r="D5" s="3"/>
      <c r="E5" s="3">
        <v>8</v>
      </c>
      <c r="F5" s="3">
        <v>6.8</v>
      </c>
      <c r="G5" s="3"/>
      <c r="H5" s="3"/>
      <c r="I5" s="3"/>
      <c r="J5" s="3">
        <v>27.3</v>
      </c>
      <c r="K5" s="3">
        <v>15.7</v>
      </c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>
        <v>28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>
        <v>13.6</v>
      </c>
      <c r="H7" s="3">
        <v>6.5</v>
      </c>
      <c r="I7" s="3"/>
      <c r="J7" s="3"/>
      <c r="K7" s="3"/>
      <c r="L7" s="3">
        <v>9.7</v>
      </c>
      <c r="M7" s="3">
        <v>6</v>
      </c>
    </row>
    <row r="8" spans="1:13" ht="12.75">
      <c r="A8">
        <f t="shared" si="0"/>
        <v>5</v>
      </c>
      <c r="B8" s="3">
        <v>11.9</v>
      </c>
      <c r="C8" s="3"/>
      <c r="D8" s="3"/>
      <c r="E8" s="3">
        <v>10.3</v>
      </c>
      <c r="F8" s="3">
        <v>10.5</v>
      </c>
      <c r="G8" s="3"/>
      <c r="H8" s="3"/>
      <c r="I8" s="3"/>
      <c r="J8" s="3"/>
      <c r="K8" s="3">
        <v>21.3</v>
      </c>
      <c r="L8" s="3"/>
      <c r="M8" s="3"/>
    </row>
    <row r="9" spans="1:13" ht="12.75">
      <c r="A9">
        <f t="shared" si="0"/>
        <v>6</v>
      </c>
      <c r="B9" s="3"/>
      <c r="C9" s="3"/>
      <c r="D9" s="3">
        <v>21.4</v>
      </c>
      <c r="E9" s="3"/>
      <c r="F9" s="3"/>
      <c r="G9" s="3"/>
      <c r="H9" s="3"/>
      <c r="I9" s="3">
        <v>6</v>
      </c>
      <c r="J9" s="3"/>
      <c r="K9" s="3"/>
      <c r="L9" s="3"/>
      <c r="M9" s="3"/>
    </row>
    <row r="10" spans="1:13" ht="12.75">
      <c r="A10">
        <f t="shared" si="0"/>
        <v>7</v>
      </c>
      <c r="B10" s="3"/>
      <c r="C10" s="3">
        <v>7.7</v>
      </c>
      <c r="D10" s="3"/>
      <c r="E10" s="3"/>
      <c r="F10" s="3"/>
      <c r="G10" s="3">
        <v>26</v>
      </c>
      <c r="H10" s="3">
        <v>6.2</v>
      </c>
      <c r="I10" s="3"/>
      <c r="J10" s="3"/>
      <c r="K10" s="3"/>
      <c r="L10" s="3">
        <v>8.7</v>
      </c>
      <c r="M10" s="3">
        <v>12.5</v>
      </c>
    </row>
    <row r="11" spans="1:13" ht="12.75">
      <c r="A11">
        <f t="shared" si="0"/>
        <v>8</v>
      </c>
      <c r="B11" s="3">
        <v>5.2</v>
      </c>
      <c r="C11" s="3"/>
      <c r="D11" s="3"/>
      <c r="E11" s="3">
        <v>8</v>
      </c>
      <c r="F11" s="3">
        <v>19.8</v>
      </c>
      <c r="G11" s="3"/>
      <c r="H11" s="3"/>
      <c r="I11" s="3"/>
      <c r="J11" s="3"/>
      <c r="K11" s="3">
        <v>21.2</v>
      </c>
      <c r="L11" s="3"/>
      <c r="M11" s="3"/>
    </row>
    <row r="12" spans="1:13" ht="12.75">
      <c r="A12">
        <f t="shared" si="0"/>
        <v>9</v>
      </c>
      <c r="B12" s="3"/>
      <c r="C12" s="3"/>
      <c r="D12" s="3">
        <v>10.3</v>
      </c>
      <c r="E12" s="3"/>
      <c r="F12" s="3"/>
      <c r="G12" s="3"/>
      <c r="H12" s="3"/>
      <c r="I12" s="3">
        <v>9.7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7.3</v>
      </c>
      <c r="D13" s="3"/>
      <c r="E13" s="3"/>
      <c r="F13" s="3"/>
      <c r="G13" s="3">
        <v>26.9</v>
      </c>
      <c r="H13" s="3">
        <v>6.9</v>
      </c>
      <c r="I13" s="3"/>
      <c r="J13" s="3"/>
      <c r="K13" s="3"/>
      <c r="L13" s="3">
        <v>7.2</v>
      </c>
      <c r="M13" s="3">
        <v>10.2</v>
      </c>
    </row>
    <row r="14" spans="1:13" ht="12.75">
      <c r="A14">
        <f t="shared" si="0"/>
        <v>11</v>
      </c>
      <c r="B14" s="3">
        <v>12.7</v>
      </c>
      <c r="C14" s="3"/>
      <c r="D14" s="3"/>
      <c r="E14" s="3">
        <v>9.1</v>
      </c>
      <c r="F14" s="3">
        <v>8.3</v>
      </c>
      <c r="G14" s="3"/>
      <c r="H14" s="3"/>
      <c r="I14" s="3"/>
      <c r="J14" s="3"/>
      <c r="K14" s="3">
        <v>16.2</v>
      </c>
      <c r="L14" s="3"/>
      <c r="M14" s="3"/>
    </row>
    <row r="15" spans="1:13" ht="12.75">
      <c r="A15">
        <f t="shared" si="0"/>
        <v>12</v>
      </c>
      <c r="B15" s="3"/>
      <c r="C15" s="3"/>
      <c r="D15" s="3">
        <v>12.1</v>
      </c>
      <c r="E15" s="3"/>
      <c r="F15" s="3"/>
      <c r="G15" s="3"/>
      <c r="H15" s="3"/>
      <c r="I15" s="3">
        <v>4.9</v>
      </c>
      <c r="J15" s="3"/>
      <c r="K15" s="3"/>
      <c r="L15" s="3"/>
      <c r="M15" s="3"/>
    </row>
    <row r="16" spans="1:13" ht="12.75">
      <c r="A16">
        <f t="shared" si="0"/>
        <v>13</v>
      </c>
      <c r="B16" s="3"/>
      <c r="C16" s="3">
        <v>9.1</v>
      </c>
      <c r="D16" s="3"/>
      <c r="E16" s="3"/>
      <c r="F16" s="3"/>
      <c r="G16" s="3">
        <v>24.5</v>
      </c>
      <c r="H16" s="3">
        <v>8.1</v>
      </c>
      <c r="I16" s="3"/>
      <c r="J16" s="3"/>
      <c r="K16" s="3"/>
      <c r="L16" s="3">
        <v>19</v>
      </c>
      <c r="M16" s="3">
        <v>10.6</v>
      </c>
    </row>
    <row r="17" spans="1:13" ht="12.75">
      <c r="A17">
        <f t="shared" si="0"/>
        <v>14</v>
      </c>
      <c r="B17" s="3">
        <v>5.8</v>
      </c>
      <c r="C17" s="3"/>
      <c r="D17" s="3"/>
      <c r="E17" s="3">
        <v>8</v>
      </c>
      <c r="F17" s="3">
        <v>8.3</v>
      </c>
      <c r="G17" s="3"/>
      <c r="H17" s="3"/>
      <c r="I17" s="3"/>
      <c r="J17" s="3">
        <v>19.7</v>
      </c>
      <c r="K17" s="3">
        <v>9.2</v>
      </c>
      <c r="L17" s="3"/>
      <c r="M17" s="3"/>
    </row>
    <row r="18" spans="1:13" ht="12.75">
      <c r="A18">
        <f t="shared" si="0"/>
        <v>15</v>
      </c>
      <c r="B18" s="3"/>
      <c r="C18" s="3"/>
      <c r="D18" s="3">
        <v>7.6</v>
      </c>
      <c r="E18" s="3"/>
      <c r="F18" s="3"/>
      <c r="G18" s="3"/>
      <c r="H18" s="3"/>
      <c r="I18" s="3">
        <v>10.3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6</v>
      </c>
      <c r="D19" s="3"/>
      <c r="E19" s="3"/>
      <c r="F19" s="3"/>
      <c r="G19" s="3">
        <v>13.5</v>
      </c>
      <c r="H19" s="3">
        <v>9</v>
      </c>
      <c r="I19" s="3"/>
      <c r="J19" s="3"/>
      <c r="K19" s="3"/>
      <c r="L19" s="3">
        <v>8.2</v>
      </c>
      <c r="M19" s="3">
        <v>8.9</v>
      </c>
    </row>
    <row r="20" spans="1:13" ht="12.75">
      <c r="A20">
        <f t="shared" si="0"/>
        <v>17</v>
      </c>
      <c r="B20" s="3">
        <v>73</v>
      </c>
      <c r="C20" s="3"/>
      <c r="D20" s="3"/>
      <c r="E20" s="3">
        <v>6.5</v>
      </c>
      <c r="F20" s="3">
        <v>8.8</v>
      </c>
      <c r="G20" s="3"/>
      <c r="H20" s="3"/>
      <c r="I20" s="3"/>
      <c r="J20" s="3">
        <v>3.9</v>
      </c>
      <c r="K20" s="3">
        <v>6.6</v>
      </c>
      <c r="L20" s="3"/>
      <c r="M20" s="3"/>
    </row>
    <row r="21" spans="1:13" ht="12.75">
      <c r="A21">
        <f t="shared" si="0"/>
        <v>18</v>
      </c>
      <c r="B21" s="3"/>
      <c r="C21" s="3"/>
      <c r="D21" s="3">
        <v>16.9</v>
      </c>
      <c r="E21" s="3"/>
      <c r="F21" s="3"/>
      <c r="G21" s="3"/>
      <c r="H21" s="3"/>
      <c r="I21" s="3">
        <v>9.5</v>
      </c>
      <c r="J21" s="3"/>
      <c r="K21" s="3"/>
      <c r="L21" s="3"/>
      <c r="M21" s="3"/>
    </row>
    <row r="22" spans="1:13" ht="12.75">
      <c r="A22">
        <f t="shared" si="0"/>
        <v>19</v>
      </c>
      <c r="B22" s="3"/>
      <c r="C22" s="3">
        <v>12.1</v>
      </c>
      <c r="D22" s="3"/>
      <c r="E22" s="3"/>
      <c r="F22" s="3"/>
      <c r="G22" s="3">
        <v>10.3</v>
      </c>
      <c r="H22" s="3">
        <v>11.1</v>
      </c>
      <c r="I22" s="3"/>
      <c r="J22" s="3"/>
      <c r="K22" s="3"/>
      <c r="L22" s="3">
        <v>14.8</v>
      </c>
      <c r="M22" s="3">
        <v>13.2</v>
      </c>
    </row>
    <row r="23" spans="1:13" ht="12.75">
      <c r="A23">
        <f t="shared" si="0"/>
        <v>20</v>
      </c>
      <c r="B23" s="3">
        <v>18.5</v>
      </c>
      <c r="C23" s="3"/>
      <c r="D23" s="3"/>
      <c r="E23" s="3">
        <v>12.4</v>
      </c>
      <c r="F23" s="3">
        <v>8.1</v>
      </c>
      <c r="G23" s="3"/>
      <c r="H23" s="3"/>
      <c r="I23" s="3"/>
      <c r="J23" s="3">
        <v>11</v>
      </c>
      <c r="K23" s="3">
        <v>4</v>
      </c>
      <c r="L23" s="3"/>
      <c r="M23" s="3"/>
    </row>
    <row r="24" spans="1:13" ht="12.75">
      <c r="A24">
        <f t="shared" si="0"/>
        <v>21</v>
      </c>
      <c r="B24" s="3"/>
      <c r="C24" s="3"/>
      <c r="D24" s="3">
        <v>5</v>
      </c>
      <c r="E24" s="3"/>
      <c r="F24" s="3"/>
      <c r="G24" s="3"/>
      <c r="H24" s="3"/>
      <c r="I24" s="3">
        <v>15.5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7.7</v>
      </c>
      <c r="D25" s="3"/>
      <c r="E25" s="3"/>
      <c r="F25" s="3"/>
      <c r="G25" s="3">
        <v>7.2</v>
      </c>
      <c r="H25" s="3">
        <v>30.3</v>
      </c>
      <c r="I25" s="3"/>
      <c r="J25" s="3"/>
      <c r="K25" s="3"/>
      <c r="L25" s="3">
        <v>22.3</v>
      </c>
      <c r="M25" s="3">
        <v>4.8</v>
      </c>
    </row>
    <row r="26" spans="1:13" ht="12.75">
      <c r="A26">
        <f t="shared" si="0"/>
        <v>23</v>
      </c>
      <c r="B26" s="3">
        <v>9.2</v>
      </c>
      <c r="C26" s="3"/>
      <c r="D26" s="3"/>
      <c r="E26" s="3">
        <v>16</v>
      </c>
      <c r="F26" s="3">
        <v>8.8</v>
      </c>
      <c r="G26" s="3"/>
      <c r="H26" s="3"/>
      <c r="I26" s="3"/>
      <c r="J26" s="3">
        <v>10.7</v>
      </c>
      <c r="K26" s="3">
        <v>7.4</v>
      </c>
      <c r="L26" s="3"/>
      <c r="M26" s="3"/>
    </row>
    <row r="27" spans="1:13" ht="12.75">
      <c r="A27">
        <f t="shared" si="0"/>
        <v>24</v>
      </c>
      <c r="B27" s="3"/>
      <c r="C27" s="3"/>
      <c r="D27" s="3">
        <v>9.6</v>
      </c>
      <c r="E27" s="3"/>
      <c r="F27" s="3"/>
      <c r="G27" s="3"/>
      <c r="H27" s="3"/>
      <c r="I27" s="3">
        <v>2.8</v>
      </c>
      <c r="J27" s="3"/>
      <c r="K27" s="3"/>
      <c r="L27" s="3"/>
      <c r="M27" s="3"/>
    </row>
    <row r="28" spans="1:13" ht="12.75">
      <c r="A28">
        <f t="shared" si="0"/>
        <v>25</v>
      </c>
      <c r="B28" s="3"/>
      <c r="C28" s="3">
        <v>8</v>
      </c>
      <c r="D28" s="3"/>
      <c r="E28" s="3"/>
      <c r="F28" s="3"/>
      <c r="G28" s="3">
        <v>12.5</v>
      </c>
      <c r="H28" s="3">
        <v>10.3</v>
      </c>
      <c r="I28" s="3"/>
      <c r="J28" s="3"/>
      <c r="K28" s="3"/>
      <c r="L28" s="3">
        <v>14.9</v>
      </c>
      <c r="M28" s="5">
        <v>2.7</v>
      </c>
    </row>
    <row r="29" spans="1:13" ht="12.75">
      <c r="A29">
        <f t="shared" si="0"/>
        <v>26</v>
      </c>
      <c r="B29" s="3">
        <v>5.7</v>
      </c>
      <c r="C29" s="3"/>
      <c r="D29" s="3"/>
      <c r="E29" s="3">
        <v>16.3</v>
      </c>
      <c r="F29" s="3">
        <v>5.6</v>
      </c>
      <c r="G29" s="3"/>
      <c r="H29" s="3"/>
      <c r="I29" s="3"/>
      <c r="J29" s="3">
        <v>9.5</v>
      </c>
      <c r="K29" s="3">
        <v>8.9</v>
      </c>
      <c r="L29" s="3"/>
      <c r="M29" s="5"/>
    </row>
    <row r="30" spans="1:13" ht="12.75">
      <c r="A30">
        <f t="shared" si="0"/>
        <v>27</v>
      </c>
      <c r="B30" s="3"/>
      <c r="C30" s="3"/>
      <c r="D30" s="3">
        <v>11.8</v>
      </c>
      <c r="E30" s="3"/>
      <c r="F30" s="3"/>
      <c r="G30" s="3"/>
      <c r="H30" s="3"/>
      <c r="I30" s="3">
        <v>2.6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10.6</v>
      </c>
      <c r="D31" s="3"/>
      <c r="E31" s="3"/>
      <c r="F31" s="3"/>
      <c r="G31" s="3">
        <v>12.5</v>
      </c>
      <c r="H31" s="3">
        <v>25.3</v>
      </c>
      <c r="I31" s="3"/>
      <c r="J31" s="3"/>
      <c r="K31" s="3"/>
      <c r="L31" s="3">
        <v>4.2</v>
      </c>
      <c r="M31" s="5">
        <v>5.7</v>
      </c>
    </row>
    <row r="32" spans="1:13" ht="12.75">
      <c r="A32">
        <f t="shared" si="0"/>
        <v>29</v>
      </c>
      <c r="B32" s="3">
        <v>4.6</v>
      </c>
      <c r="C32" s="3"/>
      <c r="D32" s="3"/>
      <c r="E32" s="3">
        <v>11.7</v>
      </c>
      <c r="F32" s="3">
        <v>7.9</v>
      </c>
      <c r="G32" s="3"/>
      <c r="H32" s="3"/>
      <c r="I32" s="3"/>
      <c r="J32" s="3">
        <v>8.4</v>
      </c>
      <c r="K32" s="3">
        <v>13</v>
      </c>
      <c r="L32" s="3"/>
      <c r="M32" s="5"/>
    </row>
    <row r="33" spans="1:13" ht="12.75">
      <c r="A33">
        <f t="shared" si="0"/>
        <v>30</v>
      </c>
      <c r="B33" s="3"/>
      <c r="C33" s="3"/>
      <c r="D33" s="3">
        <v>9.1</v>
      </c>
      <c r="E33" s="3"/>
      <c r="F33" s="3"/>
      <c r="G33" s="3"/>
      <c r="H33" s="3"/>
      <c r="I33" s="3">
        <v>8.9</v>
      </c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>
        <v>5.1</v>
      </c>
      <c r="I34" s="3"/>
      <c r="J34" s="3"/>
      <c r="K34" s="3"/>
      <c r="L34" s="3"/>
      <c r="M34" s="5">
        <v>4.7</v>
      </c>
    </row>
    <row r="35" spans="1:14" ht="12.75">
      <c r="A35" t="s">
        <v>2</v>
      </c>
      <c r="B35" s="2">
        <f>MAX(B4:B34)</f>
        <v>73</v>
      </c>
      <c r="C35" s="2">
        <f aca="true" t="shared" si="1" ref="C35:M35">MAX(C4:C34)</f>
        <v>12.1</v>
      </c>
      <c r="D35" s="2">
        <f>MAX(D4:D34)</f>
        <v>21.4</v>
      </c>
      <c r="E35" s="2">
        <f t="shared" si="1"/>
        <v>16.3</v>
      </c>
      <c r="F35" s="2">
        <f t="shared" si="1"/>
        <v>19.8</v>
      </c>
      <c r="G35" s="2">
        <f t="shared" si="1"/>
        <v>26.9</v>
      </c>
      <c r="H35" s="2">
        <f>MAX(H4:H34)</f>
        <v>30.3</v>
      </c>
      <c r="I35" s="2">
        <f>MAX(I4:I34)</f>
        <v>28</v>
      </c>
      <c r="J35" s="2">
        <f t="shared" si="1"/>
        <v>27.3</v>
      </c>
      <c r="K35" s="2">
        <f>MAX(K4:K34)</f>
        <v>21.3</v>
      </c>
      <c r="L35" s="2">
        <f t="shared" si="1"/>
        <v>22.3</v>
      </c>
      <c r="M35" s="2">
        <f t="shared" si="1"/>
        <v>13.2</v>
      </c>
      <c r="N35" s="2"/>
    </row>
    <row r="37" spans="1:14" ht="12.75">
      <c r="A37" t="s">
        <v>3</v>
      </c>
      <c r="B37">
        <f>MAX(B4:M34)</f>
        <v>73</v>
      </c>
      <c r="D37" t="s">
        <v>4</v>
      </c>
      <c r="E37" s="2">
        <f>AVERAGE(B4:M34)</f>
        <v>11.628448275862068</v>
      </c>
      <c r="G37" t="s">
        <v>5</v>
      </c>
      <c r="H37" s="2">
        <f>STDEV(B4:M34)</f>
        <v>8.408864949868528</v>
      </c>
      <c r="J37" t="s">
        <v>6</v>
      </c>
      <c r="K37">
        <f>COUNT(B4:M34)</f>
        <v>116</v>
      </c>
      <c r="M37" t="s">
        <v>26</v>
      </c>
      <c r="N37" s="2">
        <f>K37/122*100</f>
        <v>95.08196721311475</v>
      </c>
    </row>
    <row r="39" spans="3:13" ht="12.75">
      <c r="C39" t="s">
        <v>23</v>
      </c>
      <c r="D39" s="2">
        <f>COUNT(B4:D34)/30*100</f>
        <v>90</v>
      </c>
      <c r="F39" t="s">
        <v>25</v>
      </c>
      <c r="G39" s="2">
        <f>COUNT(E4:G34)/30*100</f>
        <v>100</v>
      </c>
      <c r="I39" t="s">
        <v>24</v>
      </c>
      <c r="J39" s="2">
        <f>COUNT(H4:J34)/31*100</f>
        <v>90.32258064516128</v>
      </c>
      <c r="L39" t="s">
        <v>27</v>
      </c>
      <c r="M39" s="2">
        <f>COUNT(K4:M34)/31*100</f>
        <v>100</v>
      </c>
    </row>
    <row r="41" spans="1:3" ht="12.75">
      <c r="A41" t="s">
        <v>32</v>
      </c>
      <c r="C41" s="4">
        <f>PERCENTILE(B4:M34,0.98)</f>
        <v>27.790000000000003</v>
      </c>
    </row>
    <row r="42" spans="1:13" ht="12.75">
      <c r="A42" t="s">
        <v>31</v>
      </c>
      <c r="B42" s="3">
        <f>COUNT(B4:B34)/11*100</f>
        <v>81.81818181818183</v>
      </c>
      <c r="C42" s="3">
        <f>COUNT(C4:C34)/9*100</f>
        <v>100</v>
      </c>
      <c r="D42" s="3">
        <f>COUNT(D4:D34)/11*100</f>
        <v>81.81818181818183</v>
      </c>
      <c r="E42" s="3">
        <f>COUNT(E4:E34)/10*100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100</v>
      </c>
      <c r="I42" s="3">
        <f>COUNT(I4:I34)/10*100</f>
        <v>100</v>
      </c>
      <c r="J42" s="3">
        <f>COUNT(J4:J34)/10*100</f>
        <v>70</v>
      </c>
      <c r="K42" s="3">
        <f>COUNT(K4:K34)/10*100</f>
        <v>100</v>
      </c>
      <c r="L42" s="3">
        <f>COUNT(L4:L34)/10*100</f>
        <v>100</v>
      </c>
      <c r="M42" s="3">
        <f>COUNT(M4:M34)/11*100</f>
        <v>100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8" sqref="M18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10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>
        <v>17.8</v>
      </c>
      <c r="C4" s="3">
        <v>6.3</v>
      </c>
      <c r="D4" s="3">
        <v>12.6</v>
      </c>
      <c r="E4" s="3">
        <v>11.6</v>
      </c>
      <c r="F4" s="3">
        <v>9.7</v>
      </c>
      <c r="G4" s="3">
        <v>19.9</v>
      </c>
      <c r="H4" s="3">
        <v>27.6</v>
      </c>
      <c r="I4" s="3">
        <v>9.2</v>
      </c>
      <c r="J4" s="3">
        <v>16.3</v>
      </c>
      <c r="K4" s="3">
        <v>16.1</v>
      </c>
      <c r="L4" s="3">
        <v>10.3</v>
      </c>
      <c r="M4" s="3">
        <v>7.5</v>
      </c>
    </row>
    <row r="5" spans="1:13" ht="12.75">
      <c r="A5">
        <f aca="true" t="shared" si="0" ref="A5:A34">+A4+1</f>
        <v>2</v>
      </c>
      <c r="B5" s="3">
        <v>21.9</v>
      </c>
      <c r="C5" s="3">
        <v>16.4</v>
      </c>
      <c r="D5" s="3">
        <v>14.1</v>
      </c>
      <c r="E5" s="3">
        <v>9.8</v>
      </c>
      <c r="F5" s="3">
        <v>8.5</v>
      </c>
      <c r="G5" s="3">
        <v>24.8</v>
      </c>
      <c r="H5" s="3">
        <v>11.9</v>
      </c>
      <c r="I5" s="3">
        <v>19.1</v>
      </c>
      <c r="J5" s="3">
        <v>31.5</v>
      </c>
      <c r="K5" s="3">
        <v>15.9</v>
      </c>
      <c r="L5" s="3">
        <v>6.3</v>
      </c>
      <c r="M5" s="3">
        <v>14.6</v>
      </c>
    </row>
    <row r="6" spans="1:13" ht="12.75">
      <c r="A6">
        <f t="shared" si="0"/>
        <v>3</v>
      </c>
      <c r="B6" s="3">
        <v>17.4</v>
      </c>
      <c r="C6" s="3">
        <v>10.2</v>
      </c>
      <c r="D6" s="3">
        <v>13</v>
      </c>
      <c r="E6" s="3">
        <v>14.7</v>
      </c>
      <c r="F6" s="3">
        <v>9.7</v>
      </c>
      <c r="G6" s="3">
        <v>11.5</v>
      </c>
      <c r="H6" s="3">
        <v>8.8</v>
      </c>
      <c r="I6" s="3">
        <v>22.2</v>
      </c>
      <c r="J6" s="3">
        <v>21.9</v>
      </c>
      <c r="K6" s="3">
        <v>20.3</v>
      </c>
      <c r="L6" s="3">
        <v>5.3</v>
      </c>
      <c r="M6" s="3">
        <v>7.3</v>
      </c>
    </row>
    <row r="7" spans="1:13" ht="12.75">
      <c r="A7">
        <f t="shared" si="0"/>
        <v>4</v>
      </c>
      <c r="B7" s="3">
        <v>17.2</v>
      </c>
      <c r="C7" s="3">
        <v>3</v>
      </c>
      <c r="D7" s="3">
        <v>16.4</v>
      </c>
      <c r="E7" s="3">
        <v>7.7</v>
      </c>
      <c r="F7" s="3">
        <v>8.9</v>
      </c>
      <c r="G7" s="3">
        <v>12.1</v>
      </c>
      <c r="H7" s="3">
        <v>16.5</v>
      </c>
      <c r="I7" s="3">
        <v>21.4</v>
      </c>
      <c r="J7" s="3">
        <v>19.3</v>
      </c>
      <c r="K7" s="3">
        <v>19.5</v>
      </c>
      <c r="L7" s="3">
        <v>10.5</v>
      </c>
      <c r="M7" s="3">
        <v>5.9</v>
      </c>
    </row>
    <row r="8" spans="1:13" ht="12.75">
      <c r="A8">
        <f t="shared" si="0"/>
        <v>5</v>
      </c>
      <c r="B8" s="3">
        <v>8.8</v>
      </c>
      <c r="C8" s="3">
        <v>4.9</v>
      </c>
      <c r="D8" s="3">
        <v>24.5</v>
      </c>
      <c r="E8" s="3">
        <v>14.6</v>
      </c>
      <c r="F8" s="3">
        <v>9</v>
      </c>
      <c r="G8" s="3">
        <v>15.2</v>
      </c>
      <c r="H8" s="3">
        <v>9.9</v>
      </c>
      <c r="I8" s="3">
        <v>12.4</v>
      </c>
      <c r="J8" s="3">
        <v>18.5</v>
      </c>
      <c r="K8" s="3">
        <v>23.7</v>
      </c>
      <c r="L8" s="3">
        <v>13.1</v>
      </c>
      <c r="M8" s="3">
        <v>9.8</v>
      </c>
    </row>
    <row r="9" spans="1:13" ht="12.75">
      <c r="A9">
        <f t="shared" si="0"/>
        <v>6</v>
      </c>
      <c r="B9" s="3"/>
      <c r="C9" s="3">
        <v>7.9</v>
      </c>
      <c r="D9" s="3">
        <v>23.2</v>
      </c>
      <c r="E9" s="3">
        <v>11.5</v>
      </c>
      <c r="F9" s="3">
        <v>11.7</v>
      </c>
      <c r="G9" s="3">
        <v>18.1</v>
      </c>
      <c r="H9" s="3">
        <v>7.3</v>
      </c>
      <c r="I9" s="3">
        <v>3.4</v>
      </c>
      <c r="J9" s="3">
        <v>21</v>
      </c>
      <c r="K9" s="3">
        <v>21.9</v>
      </c>
      <c r="L9" s="3">
        <v>6.6</v>
      </c>
      <c r="M9" s="3">
        <v>19</v>
      </c>
    </row>
    <row r="10" spans="1:13" ht="12.75">
      <c r="A10">
        <f t="shared" si="0"/>
        <v>7</v>
      </c>
      <c r="B10" s="3">
        <v>10.8</v>
      </c>
      <c r="C10" s="3">
        <v>5</v>
      </c>
      <c r="D10" s="3">
        <v>16.9</v>
      </c>
      <c r="E10" s="3">
        <v>10.7</v>
      </c>
      <c r="F10" s="3">
        <v>14.1</v>
      </c>
      <c r="G10" s="3">
        <v>25.9</v>
      </c>
      <c r="H10" s="3">
        <v>10.6</v>
      </c>
      <c r="I10" s="3">
        <v>6.9</v>
      </c>
      <c r="J10" s="3">
        <v>22.2</v>
      </c>
      <c r="K10" s="3">
        <v>14.7</v>
      </c>
      <c r="L10" s="3">
        <v>6.3</v>
      </c>
      <c r="M10" s="3">
        <v>14.1</v>
      </c>
    </row>
    <row r="11" spans="1:13" ht="12.75">
      <c r="A11">
        <f t="shared" si="0"/>
        <v>8</v>
      </c>
      <c r="B11" s="3">
        <v>7.9</v>
      </c>
      <c r="C11" s="3">
        <v>10</v>
      </c>
      <c r="D11" s="3">
        <v>7.6</v>
      </c>
      <c r="E11" s="3">
        <v>8.6</v>
      </c>
      <c r="F11" s="3">
        <v>18.7</v>
      </c>
      <c r="G11" s="3">
        <v>23.2</v>
      </c>
      <c r="H11" s="3">
        <v>5.7</v>
      </c>
      <c r="I11" s="3">
        <v>9.9</v>
      </c>
      <c r="J11" s="3">
        <v>13.9</v>
      </c>
      <c r="K11" s="3">
        <v>17.1</v>
      </c>
      <c r="L11" s="3"/>
      <c r="M11" s="3">
        <v>5.7</v>
      </c>
    </row>
    <row r="12" spans="1:13" ht="12.75">
      <c r="A12">
        <f t="shared" si="0"/>
        <v>9</v>
      </c>
      <c r="B12" s="3">
        <v>2.8</v>
      </c>
      <c r="C12" s="3">
        <v>11.7</v>
      </c>
      <c r="D12" s="3">
        <v>10.4</v>
      </c>
      <c r="E12" s="3">
        <v>15.3</v>
      </c>
      <c r="F12" s="3">
        <v>22.3</v>
      </c>
      <c r="G12" s="3">
        <v>19.7</v>
      </c>
      <c r="H12" s="3">
        <v>5.6</v>
      </c>
      <c r="I12" s="3">
        <v>12.4</v>
      </c>
      <c r="J12" s="3">
        <v>6.9</v>
      </c>
      <c r="K12" s="3">
        <v>17</v>
      </c>
      <c r="L12" s="3"/>
      <c r="M12" s="3">
        <v>12.3</v>
      </c>
    </row>
    <row r="13" spans="1:13" ht="12.75">
      <c r="A13">
        <f t="shared" si="0"/>
        <v>10</v>
      </c>
      <c r="B13" s="3">
        <v>10.4</v>
      </c>
      <c r="C13" s="3">
        <v>9.8</v>
      </c>
      <c r="D13" s="3">
        <v>12.6</v>
      </c>
      <c r="E13" s="3">
        <v>11.8</v>
      </c>
      <c r="F13" s="3">
        <v>29</v>
      </c>
      <c r="G13" s="3">
        <v>32.1</v>
      </c>
      <c r="H13" s="3">
        <v>11.7</v>
      </c>
      <c r="I13" s="3">
        <v>9.2</v>
      </c>
      <c r="J13" s="3">
        <v>5.1</v>
      </c>
      <c r="K13" s="3">
        <v>18.5</v>
      </c>
      <c r="L13" s="3"/>
      <c r="M13" s="3">
        <v>13.1</v>
      </c>
    </row>
    <row r="14" spans="1:13" ht="12.75">
      <c r="A14">
        <f t="shared" si="0"/>
        <v>11</v>
      </c>
      <c r="B14" s="3">
        <v>12.9</v>
      </c>
      <c r="C14" s="3">
        <v>1.7</v>
      </c>
      <c r="D14" s="3">
        <v>10.7</v>
      </c>
      <c r="E14" s="3">
        <v>9.8</v>
      </c>
      <c r="F14" s="3">
        <v>6</v>
      </c>
      <c r="G14" s="3">
        <v>20.2</v>
      </c>
      <c r="H14" s="3">
        <v>17.5</v>
      </c>
      <c r="I14" s="3">
        <v>7.3</v>
      </c>
      <c r="J14" s="3">
        <v>5</v>
      </c>
      <c r="K14" s="3">
        <v>12.7</v>
      </c>
      <c r="L14" s="3"/>
      <c r="M14" s="3">
        <v>13.7</v>
      </c>
    </row>
    <row r="15" spans="1:13" ht="12.75">
      <c r="A15">
        <f t="shared" si="0"/>
        <v>12</v>
      </c>
      <c r="B15" s="3">
        <v>19.4</v>
      </c>
      <c r="C15" s="3">
        <v>9</v>
      </c>
      <c r="D15" s="3">
        <v>11.2</v>
      </c>
      <c r="E15" s="3">
        <v>8</v>
      </c>
      <c r="F15" s="3">
        <v>5.5</v>
      </c>
      <c r="G15" s="3">
        <v>11.4</v>
      </c>
      <c r="H15" s="3">
        <v>13.8</v>
      </c>
      <c r="I15" s="3">
        <v>5.9</v>
      </c>
      <c r="J15" s="3">
        <v>5</v>
      </c>
      <c r="K15" s="3">
        <v>13.2</v>
      </c>
      <c r="L15" s="3"/>
      <c r="M15" s="3">
        <v>4.8</v>
      </c>
    </row>
    <row r="16" spans="1:13" ht="12.75">
      <c r="A16">
        <f t="shared" si="0"/>
        <v>13</v>
      </c>
      <c r="B16" s="3">
        <v>8.2</v>
      </c>
      <c r="C16" s="3">
        <v>6.1</v>
      </c>
      <c r="D16" s="3">
        <v>8.4</v>
      </c>
      <c r="E16" s="3">
        <v>7.5</v>
      </c>
      <c r="F16" s="3">
        <v>8.7</v>
      </c>
      <c r="G16" s="3">
        <v>24.7</v>
      </c>
      <c r="H16" s="3">
        <v>14.1</v>
      </c>
      <c r="I16" s="3">
        <v>7.5</v>
      </c>
      <c r="J16" s="3">
        <v>10.3</v>
      </c>
      <c r="K16" s="3">
        <v>8.5</v>
      </c>
      <c r="L16" s="3"/>
      <c r="M16" s="3">
        <v>9.8</v>
      </c>
    </row>
    <row r="17" spans="1:13" ht="12.75">
      <c r="A17">
        <f t="shared" si="0"/>
        <v>14</v>
      </c>
      <c r="B17" s="3">
        <v>3.4</v>
      </c>
      <c r="C17" s="3">
        <v>9.7</v>
      </c>
      <c r="D17" s="3">
        <v>9.3</v>
      </c>
      <c r="E17" s="3">
        <v>8</v>
      </c>
      <c r="F17" s="3">
        <v>8.7</v>
      </c>
      <c r="G17" s="3">
        <v>29.4</v>
      </c>
      <c r="H17" s="3">
        <v>8.6</v>
      </c>
      <c r="I17" s="3">
        <v>11.4</v>
      </c>
      <c r="J17" s="3">
        <v>16.2</v>
      </c>
      <c r="K17" s="3">
        <v>6.2</v>
      </c>
      <c r="L17" s="3"/>
      <c r="M17" s="3">
        <v>11.7</v>
      </c>
    </row>
    <row r="18" spans="1:13" ht="12.75">
      <c r="A18">
        <f t="shared" si="0"/>
        <v>15</v>
      </c>
      <c r="B18" s="3">
        <v>6.5</v>
      </c>
      <c r="C18" s="3">
        <v>4.1</v>
      </c>
      <c r="D18" s="3">
        <v>7.3</v>
      </c>
      <c r="E18" s="3">
        <v>7.6</v>
      </c>
      <c r="F18" s="3">
        <v>7.1</v>
      </c>
      <c r="G18" s="3">
        <v>21.1</v>
      </c>
      <c r="H18" s="3">
        <v>6.4</v>
      </c>
      <c r="I18" s="3">
        <v>11.7</v>
      </c>
      <c r="J18" s="3">
        <v>22.5</v>
      </c>
      <c r="K18" s="3">
        <v>6.2</v>
      </c>
      <c r="L18" s="3">
        <v>5.2</v>
      </c>
      <c r="M18" s="3"/>
    </row>
    <row r="19" spans="1:13" ht="12.75">
      <c r="A19">
        <f t="shared" si="0"/>
        <v>16</v>
      </c>
      <c r="B19" s="3">
        <v>7.3</v>
      </c>
      <c r="C19" s="3">
        <v>7</v>
      </c>
      <c r="D19" s="3">
        <v>10</v>
      </c>
      <c r="E19" s="3">
        <v>8.1</v>
      </c>
      <c r="F19" s="3">
        <v>7.4</v>
      </c>
      <c r="G19" s="3">
        <v>8.5</v>
      </c>
      <c r="H19" s="3">
        <v>10.4</v>
      </c>
      <c r="I19" s="3">
        <v>11.4</v>
      </c>
      <c r="J19" s="3">
        <v>9.7</v>
      </c>
      <c r="K19" s="3">
        <v>8.1</v>
      </c>
      <c r="L19" s="3">
        <v>8</v>
      </c>
      <c r="M19" s="3">
        <v>21.2</v>
      </c>
    </row>
    <row r="20" spans="1:13" ht="12.75">
      <c r="A20">
        <f t="shared" si="0"/>
        <v>17</v>
      </c>
      <c r="B20" s="3">
        <v>4.7</v>
      </c>
      <c r="C20" s="3">
        <v>12.4</v>
      </c>
      <c r="D20" s="3">
        <v>15.7</v>
      </c>
      <c r="E20" s="3">
        <v>10.2</v>
      </c>
      <c r="F20" s="3">
        <v>9.3</v>
      </c>
      <c r="G20" s="3">
        <v>18.2</v>
      </c>
      <c r="H20" s="3">
        <v>15.2</v>
      </c>
      <c r="I20" s="3">
        <v>11.7</v>
      </c>
      <c r="J20" s="3">
        <v>4.5</v>
      </c>
      <c r="K20" s="3">
        <v>8.1</v>
      </c>
      <c r="L20" s="3">
        <v>16</v>
      </c>
      <c r="M20" s="3">
        <v>17.4</v>
      </c>
    </row>
    <row r="21" spans="1:13" ht="12.75">
      <c r="A21">
        <f t="shared" si="0"/>
        <v>18</v>
      </c>
      <c r="B21" s="3">
        <v>6</v>
      </c>
      <c r="C21" s="3">
        <v>10.9</v>
      </c>
      <c r="D21" s="3">
        <v>18.5</v>
      </c>
      <c r="E21" s="3">
        <v>9.2</v>
      </c>
      <c r="F21" s="3">
        <v>12.4</v>
      </c>
      <c r="G21" s="3">
        <v>16.2</v>
      </c>
      <c r="H21" s="3">
        <v>10.7</v>
      </c>
      <c r="I21" s="3">
        <v>31</v>
      </c>
      <c r="J21" s="3">
        <v>5.8</v>
      </c>
      <c r="K21" s="3">
        <v>7.2</v>
      </c>
      <c r="L21" s="3">
        <v>14.2</v>
      </c>
      <c r="M21" s="3">
        <v>15.2</v>
      </c>
    </row>
    <row r="22" spans="1:13" ht="12.75">
      <c r="A22">
        <f t="shared" si="0"/>
        <v>19</v>
      </c>
      <c r="B22" s="3">
        <v>10</v>
      </c>
      <c r="C22" s="3">
        <v>11.3</v>
      </c>
      <c r="D22" s="3">
        <v>24.5</v>
      </c>
      <c r="E22" s="3">
        <v>10.6</v>
      </c>
      <c r="F22" s="3">
        <v>13</v>
      </c>
      <c r="G22" s="3">
        <v>13.4</v>
      </c>
      <c r="H22" s="3">
        <v>29.4</v>
      </c>
      <c r="I22" s="3">
        <v>5.5</v>
      </c>
      <c r="J22" s="3">
        <v>5.3</v>
      </c>
      <c r="K22" s="3">
        <v>7.3</v>
      </c>
      <c r="L22" s="3">
        <v>12.9</v>
      </c>
      <c r="M22" s="3">
        <v>15.3</v>
      </c>
    </row>
    <row r="23" spans="1:13" ht="12.75">
      <c r="A23">
        <f t="shared" si="0"/>
        <v>20</v>
      </c>
      <c r="B23" s="3">
        <v>12.2</v>
      </c>
      <c r="C23" s="3">
        <v>25.7</v>
      </c>
      <c r="D23" s="3">
        <v>12</v>
      </c>
      <c r="E23" s="3">
        <v>8.3</v>
      </c>
      <c r="F23" s="3">
        <v>9</v>
      </c>
      <c r="G23" s="3">
        <v>15.1</v>
      </c>
      <c r="H23" s="3">
        <v>14.6</v>
      </c>
      <c r="I23" s="3">
        <v>10.6</v>
      </c>
      <c r="J23" s="3">
        <v>7.8</v>
      </c>
      <c r="K23" s="3">
        <v>5.7</v>
      </c>
      <c r="L23" s="3">
        <v>10.4</v>
      </c>
      <c r="M23" s="5">
        <v>13.2</v>
      </c>
    </row>
    <row r="24" spans="1:13" ht="12.75">
      <c r="A24">
        <f t="shared" si="0"/>
        <v>21</v>
      </c>
      <c r="B24" s="3"/>
      <c r="C24" s="3">
        <v>24.9</v>
      </c>
      <c r="D24" s="3">
        <v>5.3</v>
      </c>
      <c r="E24" s="3">
        <v>7.7</v>
      </c>
      <c r="F24" s="3">
        <v>10.9</v>
      </c>
      <c r="G24" s="3">
        <v>13</v>
      </c>
      <c r="H24" s="3">
        <v>17.1</v>
      </c>
      <c r="I24" s="3">
        <v>17</v>
      </c>
      <c r="J24" s="3"/>
      <c r="K24" s="3">
        <v>9.4</v>
      </c>
      <c r="L24" s="3">
        <v>15.2</v>
      </c>
      <c r="M24" s="5">
        <v>4.9</v>
      </c>
    </row>
    <row r="25" spans="1:13" ht="12.75">
      <c r="A25">
        <f t="shared" si="0"/>
        <v>22</v>
      </c>
      <c r="B25" s="3">
        <v>13.4</v>
      </c>
      <c r="C25" s="3">
        <v>9.4</v>
      </c>
      <c r="D25" s="3">
        <v>10</v>
      </c>
      <c r="E25" s="3">
        <v>7.1</v>
      </c>
      <c r="F25" s="3">
        <v>12.7</v>
      </c>
      <c r="G25" s="3"/>
      <c r="H25" s="3">
        <v>12.8</v>
      </c>
      <c r="I25" s="3">
        <v>14.8</v>
      </c>
      <c r="J25" s="3">
        <v>11.2</v>
      </c>
      <c r="K25" s="3">
        <v>8.9</v>
      </c>
      <c r="L25" s="3">
        <v>10</v>
      </c>
      <c r="M25" s="5">
        <v>3.3</v>
      </c>
    </row>
    <row r="26" spans="1:13" ht="12.75">
      <c r="A26">
        <f t="shared" si="0"/>
        <v>23</v>
      </c>
      <c r="B26" s="3">
        <v>11.4</v>
      </c>
      <c r="C26" s="3">
        <v>6</v>
      </c>
      <c r="D26" s="3">
        <v>13</v>
      </c>
      <c r="E26" s="3">
        <v>12.5</v>
      </c>
      <c r="F26" s="3">
        <v>11.5</v>
      </c>
      <c r="G26" s="3">
        <v>12.5</v>
      </c>
      <c r="H26" s="3">
        <v>24</v>
      </c>
      <c r="I26" s="3">
        <v>10.9</v>
      </c>
      <c r="J26" s="3"/>
      <c r="K26" s="3">
        <v>5.1</v>
      </c>
      <c r="L26" s="3">
        <v>12.1</v>
      </c>
      <c r="M26" s="5">
        <v>5</v>
      </c>
    </row>
    <row r="27" spans="1:13" ht="12.75">
      <c r="A27">
        <f t="shared" si="0"/>
        <v>24</v>
      </c>
      <c r="B27" s="3">
        <v>10.6</v>
      </c>
      <c r="C27" s="3">
        <v>7.7</v>
      </c>
      <c r="D27" s="3">
        <v>13.5</v>
      </c>
      <c r="E27" s="3">
        <v>12</v>
      </c>
      <c r="F27" s="3">
        <v>7.3</v>
      </c>
      <c r="G27" s="3">
        <v>10.7</v>
      </c>
      <c r="H27" s="3">
        <v>6.9</v>
      </c>
      <c r="I27" s="3">
        <v>8.8</v>
      </c>
      <c r="J27" s="3"/>
      <c r="K27" s="3">
        <v>11.8</v>
      </c>
      <c r="L27" s="3">
        <v>16.5</v>
      </c>
      <c r="M27" s="5">
        <v>6.5</v>
      </c>
    </row>
    <row r="28" spans="1:13" ht="12.75">
      <c r="A28">
        <f t="shared" si="0"/>
        <v>25</v>
      </c>
      <c r="B28" s="3">
        <v>9.3</v>
      </c>
      <c r="C28" s="3">
        <v>6.6</v>
      </c>
      <c r="D28" s="3">
        <v>10.2</v>
      </c>
      <c r="E28" s="3">
        <v>13.9</v>
      </c>
      <c r="F28" s="3">
        <v>7.2</v>
      </c>
      <c r="G28" s="3">
        <v>12.2</v>
      </c>
      <c r="H28" s="3">
        <v>5.7</v>
      </c>
      <c r="I28" s="3">
        <v>5.4</v>
      </c>
      <c r="J28" s="3"/>
      <c r="K28" s="3">
        <v>15.9</v>
      </c>
      <c r="L28" s="3">
        <v>19.3</v>
      </c>
      <c r="M28" s="5">
        <v>4.9</v>
      </c>
    </row>
    <row r="29" spans="1:13" ht="12.75">
      <c r="A29">
        <f t="shared" si="0"/>
        <v>26</v>
      </c>
      <c r="B29" s="3">
        <v>7.7</v>
      </c>
      <c r="C29" s="3">
        <v>6.7</v>
      </c>
      <c r="D29" s="3">
        <v>11.4</v>
      </c>
      <c r="E29" s="3">
        <v>9.9</v>
      </c>
      <c r="F29" s="3">
        <v>6.7</v>
      </c>
      <c r="G29" s="3">
        <v>26.5</v>
      </c>
      <c r="H29" s="3">
        <v>8.5</v>
      </c>
      <c r="I29" s="3">
        <v>3</v>
      </c>
      <c r="J29" s="3"/>
      <c r="K29" s="3">
        <v>9.6</v>
      </c>
      <c r="L29" s="3">
        <v>10.3</v>
      </c>
      <c r="M29" s="5">
        <v>6.2</v>
      </c>
    </row>
    <row r="30" spans="1:13" ht="12.75">
      <c r="A30">
        <f t="shared" si="0"/>
        <v>27</v>
      </c>
      <c r="B30" s="3">
        <v>15</v>
      </c>
      <c r="C30" s="3">
        <v>7.1</v>
      </c>
      <c r="D30" s="3">
        <v>10.7</v>
      </c>
      <c r="E30" s="3">
        <v>12.7</v>
      </c>
      <c r="F30" s="3">
        <v>9.4</v>
      </c>
      <c r="G30" s="3">
        <v>15.1</v>
      </c>
      <c r="H30" s="3">
        <v>12</v>
      </c>
      <c r="I30" s="3">
        <v>3</v>
      </c>
      <c r="J30" s="3">
        <v>11.1</v>
      </c>
      <c r="K30" s="3">
        <v>6.7</v>
      </c>
      <c r="L30" s="3">
        <v>6.7</v>
      </c>
      <c r="M30" s="5">
        <v>6.6</v>
      </c>
    </row>
    <row r="31" spans="1:13" ht="12.75">
      <c r="A31">
        <f t="shared" si="0"/>
        <v>28</v>
      </c>
      <c r="B31" s="3">
        <v>16.6</v>
      </c>
      <c r="C31" s="3">
        <v>9.5</v>
      </c>
      <c r="D31" s="3">
        <v>12</v>
      </c>
      <c r="E31" s="3">
        <v>13.7</v>
      </c>
      <c r="F31" s="3">
        <v>9.4</v>
      </c>
      <c r="G31" s="3">
        <v>10</v>
      </c>
      <c r="H31" s="3">
        <v>8.6</v>
      </c>
      <c r="I31" s="3">
        <v>10.5</v>
      </c>
      <c r="J31" s="3">
        <v>12.5</v>
      </c>
      <c r="K31" s="3">
        <v>7</v>
      </c>
      <c r="L31" s="3">
        <v>5</v>
      </c>
      <c r="M31" s="5">
        <v>7.5</v>
      </c>
    </row>
    <row r="32" spans="1:13" ht="12.75">
      <c r="A32">
        <f t="shared" si="0"/>
        <v>29</v>
      </c>
      <c r="B32" s="3">
        <v>10.6</v>
      </c>
      <c r="C32" s="3"/>
      <c r="D32" s="3">
        <v>9.9</v>
      </c>
      <c r="E32" s="3">
        <v>11.6</v>
      </c>
      <c r="F32" s="3">
        <v>10.3</v>
      </c>
      <c r="G32" s="3">
        <v>20</v>
      </c>
      <c r="H32" s="3">
        <v>17.2</v>
      </c>
      <c r="I32" s="3">
        <v>18.6</v>
      </c>
      <c r="J32" s="3">
        <v>7.1</v>
      </c>
      <c r="K32" s="3">
        <v>11.9</v>
      </c>
      <c r="L32" s="3">
        <v>6.2</v>
      </c>
      <c r="M32" s="5">
        <v>8.8</v>
      </c>
    </row>
    <row r="33" spans="1:13" ht="12.75">
      <c r="A33">
        <f t="shared" si="0"/>
        <v>30</v>
      </c>
      <c r="B33" s="3">
        <v>6.7</v>
      </c>
      <c r="C33" s="3"/>
      <c r="D33" s="3">
        <v>10.8</v>
      </c>
      <c r="E33" s="3">
        <v>8</v>
      </c>
      <c r="F33" s="3">
        <v>15.6</v>
      </c>
      <c r="G33" s="3">
        <v>37.3</v>
      </c>
      <c r="H33" s="3"/>
      <c r="I33" s="3"/>
      <c r="J33" s="3">
        <v>11.2</v>
      </c>
      <c r="K33" s="3">
        <v>12</v>
      </c>
      <c r="L33" s="3">
        <v>4.7</v>
      </c>
      <c r="M33" s="5">
        <v>5.1</v>
      </c>
    </row>
    <row r="34" spans="1:13" ht="12.75">
      <c r="A34">
        <f t="shared" si="0"/>
        <v>31</v>
      </c>
      <c r="B34" s="3">
        <v>7.9</v>
      </c>
      <c r="C34" s="3"/>
      <c r="D34" s="3">
        <v>10.7</v>
      </c>
      <c r="E34" s="3"/>
      <c r="F34" s="3">
        <v>21.8</v>
      </c>
      <c r="G34" s="3"/>
      <c r="H34" s="3">
        <v>9.8</v>
      </c>
      <c r="I34" s="3">
        <v>11.6</v>
      </c>
      <c r="J34" s="3"/>
      <c r="K34" s="3">
        <v>12</v>
      </c>
      <c r="L34" s="3"/>
      <c r="M34" s="5">
        <v>9.6</v>
      </c>
    </row>
    <row r="35" spans="1:14" ht="12.75">
      <c r="A35" t="s">
        <v>2</v>
      </c>
      <c r="B35" s="2">
        <f>MAX(B4:B34)</f>
        <v>21.9</v>
      </c>
      <c r="C35" s="2">
        <f aca="true" t="shared" si="1" ref="C35:M35">MAX(C4:C34)</f>
        <v>25.7</v>
      </c>
      <c r="D35" s="2">
        <f t="shared" si="1"/>
        <v>24.5</v>
      </c>
      <c r="E35" s="2">
        <f t="shared" si="1"/>
        <v>15.3</v>
      </c>
      <c r="F35" s="2">
        <f t="shared" si="1"/>
        <v>29</v>
      </c>
      <c r="G35" s="2">
        <f t="shared" si="1"/>
        <v>37.3</v>
      </c>
      <c r="H35" s="2">
        <f>MAX(H4:H34)</f>
        <v>29.4</v>
      </c>
      <c r="I35" s="2">
        <f t="shared" si="1"/>
        <v>31</v>
      </c>
      <c r="J35" s="2">
        <f t="shared" si="1"/>
        <v>31.5</v>
      </c>
      <c r="K35" s="2">
        <f>MAX(K4:K34)</f>
        <v>23.7</v>
      </c>
      <c r="L35" s="2">
        <f t="shared" si="1"/>
        <v>19.3</v>
      </c>
      <c r="M35" s="2">
        <f t="shared" si="1"/>
        <v>21.2</v>
      </c>
      <c r="N35" s="2"/>
    </row>
    <row r="37" spans="1:14" ht="12.75">
      <c r="A37" t="s">
        <v>3</v>
      </c>
      <c r="B37">
        <f>MAX(B4:M34)</f>
        <v>37.3</v>
      </c>
      <c r="D37" t="s">
        <v>4</v>
      </c>
      <c r="E37" s="2">
        <f>AVERAGE(B4:M34)</f>
        <v>11.896541786743509</v>
      </c>
      <c r="G37" t="s">
        <v>5</v>
      </c>
      <c r="H37" s="2">
        <f>STDEV(B4:M34)</f>
        <v>5.829909885913614</v>
      </c>
      <c r="J37" t="s">
        <v>6</v>
      </c>
      <c r="K37">
        <f>COUNT(B4:M34)</f>
        <v>347</v>
      </c>
      <c r="M37" t="s">
        <v>26</v>
      </c>
      <c r="N37" s="2">
        <f>K37/365*100</f>
        <v>95.06849315068493</v>
      </c>
    </row>
    <row r="39" spans="3:13" ht="12.75">
      <c r="C39" t="s">
        <v>23</v>
      </c>
      <c r="D39" s="2">
        <f>COUNT(B4:D34)/90*100</f>
        <v>97.77777777777777</v>
      </c>
      <c r="F39" t="s">
        <v>25</v>
      </c>
      <c r="G39" s="2">
        <f>COUNT(E4:G34)/91*100</f>
        <v>98.9010989010989</v>
      </c>
      <c r="I39" t="s">
        <v>24</v>
      </c>
      <c r="J39" s="2">
        <f>COUNT(H4:J34)/92*100</f>
        <v>92.3913043478261</v>
      </c>
      <c r="L39" t="s">
        <v>27</v>
      </c>
      <c r="M39" s="2">
        <f>COUNT(K4:M34)/92*100</f>
        <v>91.30434782608695</v>
      </c>
    </row>
    <row r="41" spans="1:3" ht="12.75">
      <c r="A41" t="s">
        <v>32</v>
      </c>
      <c r="C41" s="4">
        <f>PERCENTILE(B4:M34,0.98)</f>
        <v>27.71199999999998</v>
      </c>
    </row>
    <row r="42" spans="1:13" ht="12.75">
      <c r="A42" t="s">
        <v>31</v>
      </c>
      <c r="B42" s="3">
        <f>COUNT(B4:B34)/31*100</f>
        <v>93.54838709677419</v>
      </c>
      <c r="C42" s="3">
        <f>COUNT(C4:C34)/28*100</f>
        <v>100</v>
      </c>
      <c r="D42" s="3">
        <f>COUNT(D4:D34)/31*100</f>
        <v>100</v>
      </c>
      <c r="E42" s="3">
        <f>COUNT(E4:E34)/30*100</f>
        <v>100</v>
      </c>
      <c r="F42" s="3">
        <f>COUNT(F4:F34)/31*100</f>
        <v>100</v>
      </c>
      <c r="G42" s="3">
        <f>COUNT(G4:G34)/30*100</f>
        <v>96.66666666666667</v>
      </c>
      <c r="H42" s="3">
        <f>COUNT(H4:H34)/31*100</f>
        <v>96.7741935483871</v>
      </c>
      <c r="I42" s="3">
        <f>COUNT(I4:I34)/31*100</f>
        <v>96.7741935483871</v>
      </c>
      <c r="J42" s="3">
        <f>COUNT(J4:J34)/30*100</f>
        <v>83.33333333333334</v>
      </c>
      <c r="K42" s="3">
        <f>COUNT(K4:K34)/31*100</f>
        <v>100</v>
      </c>
      <c r="L42" s="3">
        <f>COUNT(L4:L34)/30*100</f>
        <v>76.66666666666667</v>
      </c>
      <c r="M42" s="3">
        <f>COUNT(M4:M34)/31*100</f>
        <v>96.7741935483871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3" sqref="M33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29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>
        <v>5.6</v>
      </c>
      <c r="D4" s="3"/>
      <c r="E4" s="3"/>
      <c r="F4" s="3"/>
      <c r="G4" s="3">
        <v>19.5</v>
      </c>
      <c r="H4" s="3">
        <v>24</v>
      </c>
      <c r="I4" s="3"/>
      <c r="J4" s="3"/>
      <c r="K4" s="3"/>
      <c r="L4" s="3">
        <v>7.7</v>
      </c>
      <c r="M4" s="3">
        <v>7.2</v>
      </c>
    </row>
    <row r="5" spans="1:13" ht="12.75">
      <c r="A5">
        <f aca="true" t="shared" si="0" ref="A5:A34">+A4+1</f>
        <v>2</v>
      </c>
      <c r="B5" s="3">
        <v>3.7</v>
      </c>
      <c r="C5" s="3"/>
      <c r="D5" s="3"/>
      <c r="E5" s="3">
        <v>11.7</v>
      </c>
      <c r="F5" s="3">
        <v>9</v>
      </c>
      <c r="G5" s="3"/>
      <c r="H5" s="3"/>
      <c r="I5" s="3"/>
      <c r="J5" s="3">
        <v>29.8</v>
      </c>
      <c r="K5" s="3">
        <v>13.3</v>
      </c>
      <c r="L5" s="3"/>
      <c r="M5" s="3"/>
    </row>
    <row r="6" spans="1:13" ht="12.75">
      <c r="A6">
        <f t="shared" si="0"/>
        <v>3</v>
      </c>
      <c r="B6" s="3"/>
      <c r="C6" s="3"/>
      <c r="D6" s="3">
        <v>8.1</v>
      </c>
      <c r="E6" s="3"/>
      <c r="F6" s="3"/>
      <c r="G6" s="3"/>
      <c r="H6" s="3"/>
      <c r="I6" s="3">
        <v>21.9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4.8</v>
      </c>
      <c r="D7" s="3"/>
      <c r="E7" s="3"/>
      <c r="F7" s="3"/>
      <c r="G7" s="3">
        <v>13.8</v>
      </c>
      <c r="H7" s="3">
        <v>5.4</v>
      </c>
      <c r="I7" s="3"/>
      <c r="J7" s="3"/>
      <c r="K7" s="3"/>
      <c r="L7" s="3">
        <v>13</v>
      </c>
      <c r="M7" s="3">
        <v>5.9</v>
      </c>
    </row>
    <row r="8" spans="1:13" ht="12.75">
      <c r="A8">
        <f t="shared" si="0"/>
        <v>5</v>
      </c>
      <c r="B8" s="3">
        <v>7.9</v>
      </c>
      <c r="C8" s="3"/>
      <c r="D8" s="3"/>
      <c r="E8" s="3">
        <v>15.9</v>
      </c>
      <c r="F8" s="3">
        <v>10.4</v>
      </c>
      <c r="G8" s="3"/>
      <c r="H8" s="3"/>
      <c r="I8" s="3"/>
      <c r="J8" s="3">
        <v>15.5</v>
      </c>
      <c r="K8" s="3">
        <v>23.3</v>
      </c>
      <c r="L8" s="3"/>
      <c r="M8" s="3"/>
    </row>
    <row r="9" spans="1:13" ht="12.75">
      <c r="A9">
        <f t="shared" si="0"/>
        <v>6</v>
      </c>
      <c r="B9" s="3"/>
      <c r="C9" s="3"/>
      <c r="D9" s="3">
        <v>19.7</v>
      </c>
      <c r="E9" s="3"/>
      <c r="F9" s="3"/>
      <c r="G9" s="3"/>
      <c r="H9" s="3"/>
      <c r="I9" s="3">
        <v>8.5</v>
      </c>
      <c r="J9" s="3"/>
      <c r="K9" s="3"/>
      <c r="L9" s="3"/>
      <c r="M9" s="3"/>
    </row>
    <row r="10" spans="1:13" ht="12.75">
      <c r="A10">
        <f t="shared" si="0"/>
        <v>7</v>
      </c>
      <c r="B10" s="3"/>
      <c r="C10" s="3">
        <v>6.7</v>
      </c>
      <c r="D10" s="3"/>
      <c r="E10" s="3"/>
      <c r="F10" s="3"/>
      <c r="G10" s="3">
        <v>18.1</v>
      </c>
      <c r="H10" s="3">
        <v>11.7</v>
      </c>
      <c r="I10" s="3"/>
      <c r="J10" s="3"/>
      <c r="K10" s="3"/>
      <c r="L10" s="3">
        <v>10.1</v>
      </c>
      <c r="M10" s="3">
        <v>8.4</v>
      </c>
    </row>
    <row r="11" spans="1:13" ht="12.75">
      <c r="A11">
        <f t="shared" si="0"/>
        <v>8</v>
      </c>
      <c r="B11" s="3">
        <v>5.3</v>
      </c>
      <c r="C11" s="3"/>
      <c r="D11" s="3"/>
      <c r="E11" s="3">
        <v>7.9</v>
      </c>
      <c r="F11" s="3">
        <v>21.8</v>
      </c>
      <c r="G11" s="3"/>
      <c r="H11" s="3"/>
      <c r="I11" s="3"/>
      <c r="J11" s="3">
        <v>25.7</v>
      </c>
      <c r="K11" s="3">
        <v>6</v>
      </c>
      <c r="L11" s="3"/>
      <c r="M11" s="3"/>
    </row>
    <row r="12" spans="1:13" ht="12.75">
      <c r="A12">
        <f t="shared" si="0"/>
        <v>9</v>
      </c>
      <c r="B12" s="3"/>
      <c r="C12" s="3"/>
      <c r="D12" s="3">
        <v>11.9</v>
      </c>
      <c r="E12" s="3"/>
      <c r="F12" s="3"/>
      <c r="G12" s="3"/>
      <c r="H12" s="3"/>
      <c r="I12" s="3">
        <v>9.1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6.5</v>
      </c>
      <c r="D13" s="3"/>
      <c r="E13" s="3"/>
      <c r="F13" s="3"/>
      <c r="G13" s="3">
        <v>19.5</v>
      </c>
      <c r="H13" s="3">
        <v>7.4</v>
      </c>
      <c r="I13" s="3"/>
      <c r="J13" s="3"/>
      <c r="K13" s="3"/>
      <c r="L13" s="3">
        <v>6.2</v>
      </c>
      <c r="M13" s="3">
        <v>14.8</v>
      </c>
    </row>
    <row r="14" spans="1:13" ht="12.75">
      <c r="A14">
        <f t="shared" si="0"/>
        <v>11</v>
      </c>
      <c r="B14" s="3">
        <v>9.4</v>
      </c>
      <c r="C14" s="3"/>
      <c r="D14" s="3"/>
      <c r="E14" s="3">
        <v>10.6</v>
      </c>
      <c r="F14" s="3">
        <v>6.9</v>
      </c>
      <c r="G14" s="3"/>
      <c r="H14" s="3"/>
      <c r="I14" s="3"/>
      <c r="J14" s="3">
        <v>4.2</v>
      </c>
      <c r="K14" s="3">
        <v>13.2</v>
      </c>
      <c r="L14" s="3"/>
      <c r="M14" s="3"/>
    </row>
    <row r="15" spans="1:13" ht="12.75">
      <c r="A15">
        <f t="shared" si="0"/>
        <v>12</v>
      </c>
      <c r="B15" s="3"/>
      <c r="C15" s="3"/>
      <c r="D15" s="3">
        <v>9.8</v>
      </c>
      <c r="E15" s="3"/>
      <c r="F15" s="3"/>
      <c r="G15" s="3"/>
      <c r="H15" s="3"/>
      <c r="I15" s="3">
        <v>5.9</v>
      </c>
      <c r="J15" s="3"/>
      <c r="K15" s="3"/>
      <c r="L15" s="3"/>
      <c r="M15" s="3"/>
    </row>
    <row r="16" spans="1:13" ht="12.75">
      <c r="A16">
        <f t="shared" si="0"/>
        <v>13</v>
      </c>
      <c r="B16" s="3"/>
      <c r="C16" s="3">
        <v>8.2</v>
      </c>
      <c r="D16" s="3"/>
      <c r="E16" s="3"/>
      <c r="F16" s="3"/>
      <c r="G16" s="3">
        <v>24.7</v>
      </c>
      <c r="H16" s="3">
        <v>11.1</v>
      </c>
      <c r="I16" s="3"/>
      <c r="J16" s="3"/>
      <c r="K16" s="3"/>
      <c r="L16" s="3">
        <v>13.9</v>
      </c>
      <c r="M16" s="3">
        <v>13.1</v>
      </c>
    </row>
    <row r="17" spans="1:13" ht="12.75">
      <c r="A17">
        <f t="shared" si="0"/>
        <v>14</v>
      </c>
      <c r="B17" s="3">
        <v>5.7</v>
      </c>
      <c r="C17" s="3"/>
      <c r="D17" s="3"/>
      <c r="E17" s="3">
        <v>7.9</v>
      </c>
      <c r="F17" s="3">
        <v>8.5</v>
      </c>
      <c r="G17" s="3"/>
      <c r="H17" s="3"/>
      <c r="I17" s="3"/>
      <c r="J17" s="3">
        <v>11.2</v>
      </c>
      <c r="K17" s="3">
        <v>11.2</v>
      </c>
      <c r="L17" s="3"/>
      <c r="M17" s="3"/>
    </row>
    <row r="18" spans="1:13" ht="12.75">
      <c r="A18">
        <f t="shared" si="0"/>
        <v>15</v>
      </c>
      <c r="B18" s="3"/>
      <c r="C18" s="3"/>
      <c r="D18" s="3">
        <v>7.5</v>
      </c>
      <c r="E18" s="3"/>
      <c r="F18" s="3"/>
      <c r="G18" s="3"/>
      <c r="H18" s="3"/>
      <c r="I18" s="3">
        <v>11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7.7</v>
      </c>
      <c r="D19" s="3"/>
      <c r="E19" s="3"/>
      <c r="F19" s="3"/>
      <c r="G19" s="3">
        <v>8.2</v>
      </c>
      <c r="H19" s="3">
        <v>27.7</v>
      </c>
      <c r="I19" s="3"/>
      <c r="J19" s="3"/>
      <c r="K19" s="3"/>
      <c r="L19" s="3">
        <v>8.5</v>
      </c>
      <c r="M19" s="3">
        <v>15.2</v>
      </c>
    </row>
    <row r="20" spans="1:13" ht="12.75">
      <c r="A20">
        <f t="shared" si="0"/>
        <v>17</v>
      </c>
      <c r="B20" s="3">
        <v>4.2</v>
      </c>
      <c r="C20" s="3"/>
      <c r="D20" s="3"/>
      <c r="E20" s="3">
        <v>10</v>
      </c>
      <c r="F20" s="3">
        <v>12.8</v>
      </c>
      <c r="G20" s="3"/>
      <c r="H20" s="3"/>
      <c r="I20" s="3"/>
      <c r="J20" s="3">
        <v>4.5</v>
      </c>
      <c r="K20" s="3">
        <v>6.2</v>
      </c>
      <c r="L20" s="3"/>
      <c r="M20" s="3"/>
    </row>
    <row r="21" spans="1:13" ht="12.75">
      <c r="A21">
        <f t="shared" si="0"/>
        <v>18</v>
      </c>
      <c r="B21" s="3"/>
      <c r="C21" s="3"/>
      <c r="D21" s="3">
        <v>16.4</v>
      </c>
      <c r="E21" s="3"/>
      <c r="F21" s="3"/>
      <c r="G21" s="3"/>
      <c r="H21" s="3"/>
      <c r="I21" s="3">
        <v>13.9</v>
      </c>
      <c r="J21" s="3"/>
      <c r="K21" s="3"/>
      <c r="L21" s="3"/>
      <c r="M21" s="3"/>
    </row>
    <row r="22" spans="1:13" ht="12.75">
      <c r="A22">
        <f t="shared" si="0"/>
        <v>19</v>
      </c>
      <c r="B22" s="3"/>
      <c r="C22" s="3">
        <v>8.5</v>
      </c>
      <c r="D22" s="3"/>
      <c r="E22" s="3"/>
      <c r="F22" s="3"/>
      <c r="G22" s="3">
        <v>9.5</v>
      </c>
      <c r="H22" s="3">
        <v>8</v>
      </c>
      <c r="I22" s="3"/>
      <c r="J22" s="3"/>
      <c r="K22" s="3"/>
      <c r="L22" s="3">
        <v>11.6</v>
      </c>
      <c r="M22" s="5">
        <v>15.7</v>
      </c>
    </row>
    <row r="23" spans="1:13" ht="12.75">
      <c r="A23">
        <f t="shared" si="0"/>
        <v>20</v>
      </c>
      <c r="B23" s="3">
        <v>9.3</v>
      </c>
      <c r="C23" s="3"/>
      <c r="D23" s="3"/>
      <c r="E23" s="3">
        <v>8.3</v>
      </c>
      <c r="F23" s="3">
        <v>9</v>
      </c>
      <c r="G23" s="3"/>
      <c r="H23" s="3"/>
      <c r="I23" s="3"/>
      <c r="J23" s="3">
        <v>7.7</v>
      </c>
      <c r="K23" s="3">
        <v>4.3</v>
      </c>
      <c r="L23" s="3"/>
      <c r="M23" s="5"/>
    </row>
    <row r="24" spans="1:13" ht="12.75">
      <c r="A24">
        <f t="shared" si="0"/>
        <v>21</v>
      </c>
      <c r="B24" s="3"/>
      <c r="C24" s="3"/>
      <c r="D24" s="3">
        <v>4.6</v>
      </c>
      <c r="E24" s="3"/>
      <c r="F24" s="3"/>
      <c r="G24" s="3"/>
      <c r="H24" s="3"/>
      <c r="I24" s="3">
        <v>11.8</v>
      </c>
      <c r="J24" s="3"/>
      <c r="K24" s="3"/>
      <c r="L24" s="3"/>
      <c r="M24" s="5"/>
    </row>
    <row r="25" spans="1:13" ht="12.75">
      <c r="A25">
        <f t="shared" si="0"/>
        <v>22</v>
      </c>
      <c r="B25" s="3"/>
      <c r="C25" s="3">
        <v>10.3</v>
      </c>
      <c r="D25" s="3"/>
      <c r="E25" s="3"/>
      <c r="F25" s="3"/>
      <c r="G25" s="3">
        <v>7.4</v>
      </c>
      <c r="H25" s="3">
        <v>13.7</v>
      </c>
      <c r="I25" s="3"/>
      <c r="J25" s="3"/>
      <c r="K25" s="3"/>
      <c r="L25" s="3">
        <v>14.5</v>
      </c>
      <c r="M25" s="5">
        <v>4.6</v>
      </c>
    </row>
    <row r="26" spans="1:13" ht="12.75">
      <c r="A26">
        <f t="shared" si="0"/>
        <v>23</v>
      </c>
      <c r="B26" s="3">
        <v>3.3</v>
      </c>
      <c r="C26" s="3"/>
      <c r="D26" s="3"/>
      <c r="E26" s="3">
        <v>13</v>
      </c>
      <c r="F26" s="3">
        <v>10.5</v>
      </c>
      <c r="G26" s="3"/>
      <c r="H26" s="3"/>
      <c r="I26" s="3"/>
      <c r="J26" s="3">
        <v>10.8</v>
      </c>
      <c r="K26" s="3">
        <v>6.2</v>
      </c>
      <c r="L26" s="3"/>
      <c r="M26" s="5"/>
    </row>
    <row r="27" spans="1:13" ht="12.75">
      <c r="A27">
        <f t="shared" si="0"/>
        <v>24</v>
      </c>
      <c r="B27" s="3"/>
      <c r="C27" s="3"/>
      <c r="D27" s="3">
        <v>10.9</v>
      </c>
      <c r="E27" s="3"/>
      <c r="F27" s="3"/>
      <c r="G27" s="3"/>
      <c r="H27" s="3"/>
      <c r="I27" s="3">
        <v>10.7</v>
      </c>
      <c r="J27" s="3"/>
      <c r="K27" s="3"/>
      <c r="L27" s="3"/>
      <c r="M27" s="5"/>
    </row>
    <row r="28" spans="1:13" ht="12.75">
      <c r="A28">
        <f t="shared" si="0"/>
        <v>25</v>
      </c>
      <c r="B28" s="3"/>
      <c r="C28" s="3">
        <v>6.2</v>
      </c>
      <c r="D28" s="3"/>
      <c r="E28" s="3"/>
      <c r="F28" s="3"/>
      <c r="G28" s="3">
        <v>13.1</v>
      </c>
      <c r="H28" s="3">
        <v>4</v>
      </c>
      <c r="I28" s="3"/>
      <c r="J28" s="3"/>
      <c r="K28" s="3"/>
      <c r="L28" s="3">
        <v>24.2</v>
      </c>
      <c r="M28" s="5">
        <v>2.6</v>
      </c>
    </row>
    <row r="29" spans="1:13" ht="12.75">
      <c r="A29">
        <f t="shared" si="0"/>
        <v>26</v>
      </c>
      <c r="B29" s="3">
        <v>5.4</v>
      </c>
      <c r="C29" s="3"/>
      <c r="D29" s="3"/>
      <c r="E29" s="3">
        <v>20.8</v>
      </c>
      <c r="F29" s="3">
        <v>7.1</v>
      </c>
      <c r="G29" s="3"/>
      <c r="H29" s="3"/>
      <c r="I29" s="3"/>
      <c r="J29" s="3">
        <v>7.5</v>
      </c>
      <c r="K29" s="3">
        <v>9.1</v>
      </c>
      <c r="L29" s="3"/>
      <c r="M29" s="5"/>
    </row>
    <row r="30" spans="1:13" ht="12.75">
      <c r="A30">
        <f t="shared" si="0"/>
        <v>27</v>
      </c>
      <c r="B30" s="3"/>
      <c r="C30" s="3"/>
      <c r="D30" s="3">
        <v>11.6</v>
      </c>
      <c r="E30" s="3"/>
      <c r="F30" s="3"/>
      <c r="G30" s="3"/>
      <c r="H30" s="3"/>
      <c r="I30" s="3">
        <v>3.3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10.1</v>
      </c>
      <c r="D31" s="3"/>
      <c r="E31" s="3"/>
      <c r="F31" s="3"/>
      <c r="G31" s="3">
        <v>9.5</v>
      </c>
      <c r="H31" s="3">
        <v>7.3</v>
      </c>
      <c r="I31" s="3"/>
      <c r="J31" s="3"/>
      <c r="K31" s="3"/>
      <c r="L31" s="3">
        <v>9.5</v>
      </c>
      <c r="M31" s="5">
        <v>10.4</v>
      </c>
    </row>
    <row r="32" spans="1:13" ht="12.75">
      <c r="A32">
        <f t="shared" si="0"/>
        <v>29</v>
      </c>
      <c r="B32" s="3">
        <v>8.6</v>
      </c>
      <c r="C32" s="3"/>
      <c r="D32" s="3"/>
      <c r="E32" s="3">
        <v>22.7</v>
      </c>
      <c r="F32" s="3">
        <v>8.8</v>
      </c>
      <c r="G32" s="3"/>
      <c r="H32" s="3"/>
      <c r="I32" s="3"/>
      <c r="J32" s="3">
        <v>8.4</v>
      </c>
      <c r="K32" s="3">
        <v>16.5</v>
      </c>
      <c r="L32" s="3"/>
      <c r="M32" s="5"/>
    </row>
    <row r="33" spans="1:13" ht="12.75">
      <c r="A33">
        <f t="shared" si="0"/>
        <v>30</v>
      </c>
      <c r="B33" s="3"/>
      <c r="C33" s="3"/>
      <c r="D33" s="3">
        <v>10.7</v>
      </c>
      <c r="E33" s="3"/>
      <c r="F33" s="3"/>
      <c r="G33" s="3"/>
      <c r="H33" s="3"/>
      <c r="I33" s="3">
        <v>11.9</v>
      </c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>
        <v>7</v>
      </c>
      <c r="I34" s="3"/>
      <c r="J34" s="3"/>
      <c r="K34" s="3"/>
      <c r="L34" s="3"/>
      <c r="M34" s="5">
        <v>8.1</v>
      </c>
    </row>
    <row r="35" spans="1:13" ht="12.75">
      <c r="A35" t="s">
        <v>2</v>
      </c>
      <c r="B35" s="2">
        <f>MAX(B5:B34)</f>
        <v>9.4</v>
      </c>
      <c r="C35" s="2">
        <f aca="true" t="shared" si="1" ref="C35:M35">MAX(C4:C34)</f>
        <v>10.3</v>
      </c>
      <c r="D35" s="2">
        <f>MAX(D4:D34)</f>
        <v>19.7</v>
      </c>
      <c r="E35" s="2">
        <f t="shared" si="1"/>
        <v>22.7</v>
      </c>
      <c r="F35" s="2">
        <f t="shared" si="1"/>
        <v>21.8</v>
      </c>
      <c r="G35" s="2">
        <f t="shared" si="1"/>
        <v>24.7</v>
      </c>
      <c r="H35" s="2">
        <f>MAX(H4:H34)</f>
        <v>27.7</v>
      </c>
      <c r="I35" s="2">
        <f>MAX(I4:I34)</f>
        <v>21.9</v>
      </c>
      <c r="J35" s="2">
        <f t="shared" si="1"/>
        <v>29.8</v>
      </c>
      <c r="K35" s="2">
        <f>MAX(K4:K34)</f>
        <v>23.3</v>
      </c>
      <c r="L35" s="2">
        <f t="shared" si="1"/>
        <v>24.2</v>
      </c>
      <c r="M35" s="2">
        <f t="shared" si="1"/>
        <v>15.7</v>
      </c>
    </row>
    <row r="37" spans="1:14" ht="12.75">
      <c r="A37" t="s">
        <v>3</v>
      </c>
      <c r="B37">
        <f>MAX(B4:M34)</f>
        <v>29.8</v>
      </c>
      <c r="D37" t="s">
        <v>4</v>
      </c>
      <c r="E37" s="2">
        <f>AVERAGE(B4:M34)</f>
        <v>10.824590163934428</v>
      </c>
      <c r="G37" t="s">
        <v>5</v>
      </c>
      <c r="H37" s="2">
        <f>STDEV(B4:M34)</f>
        <v>5.584250454307305</v>
      </c>
      <c r="J37" t="s">
        <v>6</v>
      </c>
      <c r="K37">
        <f>COUNT(B4:M34)</f>
        <v>122</v>
      </c>
      <c r="M37" t="s">
        <v>26</v>
      </c>
      <c r="N37" s="2">
        <f>K37/122*100</f>
        <v>100</v>
      </c>
    </row>
    <row r="39" spans="3:13" ht="12.75">
      <c r="C39" t="s">
        <v>23</v>
      </c>
      <c r="D39" s="2">
        <f>COUNT(B4:D34)/30*100</f>
        <v>100</v>
      </c>
      <c r="F39" t="s">
        <v>25</v>
      </c>
      <c r="G39" s="2">
        <f>COUNT(E4:G34)/30*100</f>
        <v>100</v>
      </c>
      <c r="I39" t="s">
        <v>24</v>
      </c>
      <c r="J39" s="2">
        <f>COUNT(H4:J34)/31*100</f>
        <v>100</v>
      </c>
      <c r="L39" t="s">
        <v>27</v>
      </c>
      <c r="M39" s="2">
        <f>COUNT(K4:M34)/31*100</f>
        <v>100</v>
      </c>
    </row>
    <row r="41" spans="1:3" ht="12.75">
      <c r="A41" t="s">
        <v>32</v>
      </c>
      <c r="C41" s="4">
        <f>PERCENTILE(B4:M34,0.98)</f>
        <v>25.279999999999998</v>
      </c>
    </row>
    <row r="42" spans="1:13" ht="12.75">
      <c r="A42" t="s">
        <v>31</v>
      </c>
      <c r="B42" s="3">
        <f>COUNT(B4:B34)/11*100</f>
        <v>90.9090909090909</v>
      </c>
      <c r="C42" s="3">
        <f>COUNT(C4:C34)/9*100</f>
        <v>111.11111111111111</v>
      </c>
      <c r="D42" s="3">
        <f>COUNT(D4:D34)/11*100</f>
        <v>90.9090909090909</v>
      </c>
      <c r="E42" s="3">
        <f>COUNT(E4:E34)/10*100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100</v>
      </c>
      <c r="I42" s="3">
        <f>COUNT(I4:I34)/10*100</f>
        <v>100</v>
      </c>
      <c r="J42" s="3">
        <f>COUNT(J4:J34)/10*100</f>
        <v>100</v>
      </c>
      <c r="K42" s="3">
        <f>COUNT(K4:K34)/10*100</f>
        <v>100</v>
      </c>
      <c r="L42" s="3">
        <f>COUNT(L4:L34)/10*100</f>
        <v>100</v>
      </c>
      <c r="M42" s="3">
        <f>COUNT(M4:M34)/11*100</f>
        <v>100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1" sqref="M31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11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>
        <v>18</v>
      </c>
      <c r="H4" s="3">
        <v>7.5</v>
      </c>
      <c r="I4" s="3"/>
      <c r="J4" s="3"/>
      <c r="K4" s="3"/>
      <c r="L4" s="3">
        <v>5.9</v>
      </c>
      <c r="M4" s="3">
        <v>6.4</v>
      </c>
    </row>
    <row r="5" spans="1:13" ht="12.75">
      <c r="A5">
        <f aca="true" t="shared" si="0" ref="A5:A34">+A4+1</f>
        <v>2</v>
      </c>
      <c r="B5" s="3">
        <v>15.2</v>
      </c>
      <c r="C5" s="3"/>
      <c r="D5" s="3"/>
      <c r="E5" s="3">
        <v>11.9</v>
      </c>
      <c r="F5" s="3">
        <v>10.2</v>
      </c>
      <c r="G5" s="3"/>
      <c r="H5" s="3"/>
      <c r="I5" s="3"/>
      <c r="J5" s="3">
        <v>27.4</v>
      </c>
      <c r="K5" s="3"/>
      <c r="L5" s="3"/>
      <c r="M5" s="3"/>
    </row>
    <row r="6" spans="1:13" ht="12.75">
      <c r="A6">
        <f t="shared" si="0"/>
        <v>3</v>
      </c>
      <c r="B6" s="3"/>
      <c r="C6" s="3"/>
      <c r="D6" s="3">
        <v>10.7</v>
      </c>
      <c r="E6" s="3"/>
      <c r="F6" s="3"/>
      <c r="G6" s="3"/>
      <c r="H6" s="3"/>
      <c r="I6" s="3">
        <v>18.4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2.3</v>
      </c>
      <c r="D7" s="3"/>
      <c r="E7" s="3"/>
      <c r="F7" s="3"/>
      <c r="G7" s="3">
        <v>13.8</v>
      </c>
      <c r="H7" s="3"/>
      <c r="I7" s="3"/>
      <c r="J7" s="3"/>
      <c r="K7" s="3"/>
      <c r="L7" s="3">
        <v>11.5</v>
      </c>
      <c r="M7" s="3">
        <v>19.6</v>
      </c>
    </row>
    <row r="8" spans="1:13" ht="12.75">
      <c r="A8">
        <f t="shared" si="0"/>
        <v>5</v>
      </c>
      <c r="B8" s="3">
        <v>6.4</v>
      </c>
      <c r="C8" s="3"/>
      <c r="D8" s="3"/>
      <c r="E8" s="3">
        <v>12.3</v>
      </c>
      <c r="F8" s="3">
        <v>13.3</v>
      </c>
      <c r="G8" s="3"/>
      <c r="H8" s="3"/>
      <c r="I8" s="3"/>
      <c r="J8" s="3">
        <v>19.7</v>
      </c>
      <c r="K8" s="3">
        <v>22.7</v>
      </c>
      <c r="L8" s="3"/>
      <c r="M8" s="3"/>
    </row>
    <row r="9" spans="1:13" ht="12.75">
      <c r="A9">
        <f t="shared" si="0"/>
        <v>6</v>
      </c>
      <c r="B9" s="3"/>
      <c r="C9" s="3"/>
      <c r="D9" s="3">
        <v>21</v>
      </c>
      <c r="E9" s="3"/>
      <c r="F9" s="3"/>
      <c r="G9" s="3"/>
      <c r="H9" s="3"/>
      <c r="I9" s="3">
        <v>8.3</v>
      </c>
      <c r="J9" s="3"/>
      <c r="K9" s="3"/>
      <c r="L9" s="3"/>
      <c r="M9" s="3"/>
    </row>
    <row r="10" spans="1:13" ht="12.75">
      <c r="A10">
        <f t="shared" si="0"/>
        <v>7</v>
      </c>
      <c r="B10" s="3"/>
      <c r="C10" s="3">
        <v>3.5</v>
      </c>
      <c r="D10" s="3"/>
      <c r="E10" s="3"/>
      <c r="F10" s="3"/>
      <c r="G10" s="3">
        <v>20.9</v>
      </c>
      <c r="H10" s="3">
        <v>14.6</v>
      </c>
      <c r="I10" s="3"/>
      <c r="J10" s="3"/>
      <c r="K10" s="3"/>
      <c r="L10" s="3">
        <v>10.1</v>
      </c>
      <c r="M10" s="3">
        <v>24.9</v>
      </c>
    </row>
    <row r="11" spans="1:13" ht="12.75">
      <c r="A11">
        <f t="shared" si="0"/>
        <v>8</v>
      </c>
      <c r="B11" s="3">
        <v>4.7</v>
      </c>
      <c r="C11" s="3"/>
      <c r="D11" s="3"/>
      <c r="E11" s="3">
        <v>8</v>
      </c>
      <c r="F11" s="3">
        <v>21.5</v>
      </c>
      <c r="G11" s="3"/>
      <c r="H11" s="3"/>
      <c r="I11" s="3"/>
      <c r="J11" s="3">
        <v>24.7</v>
      </c>
      <c r="K11" s="3">
        <v>15.4</v>
      </c>
      <c r="L11" s="3"/>
      <c r="M11" s="3"/>
    </row>
    <row r="12" spans="1:13" ht="12.75">
      <c r="A12">
        <f t="shared" si="0"/>
        <v>9</v>
      </c>
      <c r="B12" s="3"/>
      <c r="C12" s="3"/>
      <c r="D12" s="3">
        <v>10.7</v>
      </c>
      <c r="E12" s="3"/>
      <c r="F12" s="3"/>
      <c r="G12" s="3"/>
      <c r="H12" s="3"/>
      <c r="I12" s="3">
        <v>10.4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8.4</v>
      </c>
      <c r="D13" s="3"/>
      <c r="E13" s="3"/>
      <c r="F13" s="3"/>
      <c r="G13" s="3">
        <v>24</v>
      </c>
      <c r="H13" s="3">
        <v>13.2</v>
      </c>
      <c r="I13" s="3"/>
      <c r="J13" s="3"/>
      <c r="K13" s="3"/>
      <c r="L13" s="3">
        <v>5.6</v>
      </c>
      <c r="M13" s="3">
        <v>14.2</v>
      </c>
    </row>
    <row r="14" spans="1:13" ht="12.75">
      <c r="A14">
        <f t="shared" si="0"/>
        <v>11</v>
      </c>
      <c r="B14" s="3">
        <v>9.8</v>
      </c>
      <c r="C14" s="3"/>
      <c r="D14" s="3"/>
      <c r="E14" s="3">
        <v>10.1</v>
      </c>
      <c r="F14" s="3">
        <v>5.4</v>
      </c>
      <c r="G14" s="3"/>
      <c r="H14" s="3"/>
      <c r="I14" s="3"/>
      <c r="J14" s="3">
        <v>7</v>
      </c>
      <c r="K14" s="3">
        <v>11.2</v>
      </c>
      <c r="L14" s="3"/>
      <c r="M14" s="3"/>
    </row>
    <row r="15" spans="1:13" ht="12.75">
      <c r="A15">
        <f t="shared" si="0"/>
        <v>12</v>
      </c>
      <c r="B15" s="3"/>
      <c r="C15" s="3"/>
      <c r="D15" s="3">
        <v>10.2</v>
      </c>
      <c r="E15" s="3"/>
      <c r="F15" s="3"/>
      <c r="G15" s="3"/>
      <c r="H15" s="3"/>
      <c r="I15" s="3">
        <v>6.2</v>
      </c>
      <c r="J15" s="3"/>
      <c r="K15" s="3"/>
      <c r="L15" s="3"/>
      <c r="M15" s="3"/>
    </row>
    <row r="16" spans="1:13" ht="12.75">
      <c r="A16">
        <f t="shared" si="0"/>
        <v>13</v>
      </c>
      <c r="B16" s="3"/>
      <c r="C16" s="3">
        <v>5.3</v>
      </c>
      <c r="D16" s="3"/>
      <c r="E16" s="3"/>
      <c r="F16" s="3"/>
      <c r="G16" s="3">
        <v>29.1</v>
      </c>
      <c r="H16" s="3">
        <v>11.5</v>
      </c>
      <c r="I16" s="3"/>
      <c r="J16" s="3"/>
      <c r="K16" s="3"/>
      <c r="L16" s="3">
        <v>12.6</v>
      </c>
      <c r="M16" s="3">
        <v>9.3</v>
      </c>
    </row>
    <row r="17" spans="1:13" ht="12.75">
      <c r="A17">
        <f t="shared" si="0"/>
        <v>14</v>
      </c>
      <c r="B17" s="3">
        <v>5.9</v>
      </c>
      <c r="C17" s="3"/>
      <c r="D17" s="3"/>
      <c r="E17" s="3">
        <v>6.3</v>
      </c>
      <c r="F17" s="3">
        <v>7.2</v>
      </c>
      <c r="G17" s="3"/>
      <c r="H17" s="3"/>
      <c r="I17" s="3"/>
      <c r="J17" s="3">
        <v>12.9</v>
      </c>
      <c r="K17" s="3">
        <v>9.2</v>
      </c>
      <c r="L17" s="3"/>
      <c r="M17" s="3"/>
    </row>
    <row r="18" spans="1:13" ht="12.75">
      <c r="A18">
        <f t="shared" si="0"/>
        <v>15</v>
      </c>
      <c r="B18" s="3"/>
      <c r="C18" s="3"/>
      <c r="D18" s="3">
        <v>6.7</v>
      </c>
      <c r="E18" s="3"/>
      <c r="F18" s="3"/>
      <c r="G18" s="3"/>
      <c r="H18" s="3"/>
      <c r="I18" s="3">
        <v>12.5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7.2</v>
      </c>
      <c r="D19" s="3"/>
      <c r="E19" s="3"/>
      <c r="F19" s="3"/>
      <c r="G19" s="3">
        <v>5.4</v>
      </c>
      <c r="H19" s="3">
        <v>14.6</v>
      </c>
      <c r="I19" s="3"/>
      <c r="J19" s="3"/>
      <c r="K19" s="3"/>
      <c r="L19" s="3">
        <v>7.7</v>
      </c>
      <c r="M19" s="3">
        <v>8.3</v>
      </c>
    </row>
    <row r="20" spans="1:13" ht="12.75">
      <c r="A20">
        <f t="shared" si="0"/>
        <v>17</v>
      </c>
      <c r="B20" s="3">
        <v>4.2</v>
      </c>
      <c r="C20" s="3"/>
      <c r="D20" s="3"/>
      <c r="E20" s="3">
        <v>10.4</v>
      </c>
      <c r="F20" s="3">
        <v>11.1</v>
      </c>
      <c r="G20" s="3"/>
      <c r="H20" s="3"/>
      <c r="I20" s="3"/>
      <c r="J20" s="3">
        <v>5.7</v>
      </c>
      <c r="K20" s="3">
        <v>6.9</v>
      </c>
      <c r="L20" s="3"/>
      <c r="M20" s="3"/>
    </row>
    <row r="21" spans="1:13" ht="12.75">
      <c r="A21">
        <f t="shared" si="0"/>
        <v>18</v>
      </c>
      <c r="B21" s="3"/>
      <c r="C21" s="3"/>
      <c r="D21" s="3">
        <v>16.7</v>
      </c>
      <c r="E21" s="3"/>
      <c r="F21" s="3"/>
      <c r="G21" s="3"/>
      <c r="H21" s="3"/>
      <c r="I21" s="3">
        <v>14.8</v>
      </c>
      <c r="J21" s="3"/>
      <c r="K21" s="3"/>
      <c r="L21" s="3"/>
      <c r="M21" s="3"/>
    </row>
    <row r="22" spans="1:13" ht="12.75">
      <c r="A22">
        <f t="shared" si="0"/>
        <v>19</v>
      </c>
      <c r="B22" s="3"/>
      <c r="C22" s="3">
        <v>11.9</v>
      </c>
      <c r="D22" s="3"/>
      <c r="E22" s="3"/>
      <c r="F22" s="3"/>
      <c r="G22" s="3"/>
      <c r="H22" s="3">
        <v>8.8</v>
      </c>
      <c r="I22" s="3"/>
      <c r="J22" s="3"/>
      <c r="K22" s="3"/>
      <c r="L22" s="3">
        <v>9.9</v>
      </c>
      <c r="M22" s="3">
        <v>14.4</v>
      </c>
    </row>
    <row r="23" spans="1:13" ht="12.75">
      <c r="A23">
        <f t="shared" si="0"/>
        <v>20</v>
      </c>
      <c r="B23" s="3">
        <v>5.8</v>
      </c>
      <c r="C23" s="3"/>
      <c r="D23" s="3"/>
      <c r="E23" s="3">
        <v>7.9</v>
      </c>
      <c r="F23" s="3">
        <v>9.6</v>
      </c>
      <c r="G23" s="3"/>
      <c r="H23" s="3"/>
      <c r="I23" s="3"/>
      <c r="J23" s="3">
        <v>9.1</v>
      </c>
      <c r="K23" s="3">
        <v>4.9</v>
      </c>
      <c r="L23" s="3"/>
      <c r="M23" s="3"/>
    </row>
    <row r="24" spans="1:13" ht="12.75">
      <c r="A24">
        <f t="shared" si="0"/>
        <v>21</v>
      </c>
      <c r="B24" s="3"/>
      <c r="C24" s="3"/>
      <c r="D24" s="3">
        <v>5.1</v>
      </c>
      <c r="E24" s="3"/>
      <c r="F24" s="3"/>
      <c r="G24" s="3"/>
      <c r="H24" s="3"/>
      <c r="I24" s="3">
        <v>8.6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8.3</v>
      </c>
      <c r="D25" s="3"/>
      <c r="E25" s="3"/>
      <c r="F25" s="3"/>
      <c r="G25" s="3">
        <v>2.7</v>
      </c>
      <c r="H25" s="3">
        <v>10.9</v>
      </c>
      <c r="I25" s="3"/>
      <c r="J25" s="3"/>
      <c r="K25" s="3"/>
      <c r="L25" s="3">
        <v>16.8</v>
      </c>
      <c r="M25" s="3">
        <v>11.6</v>
      </c>
    </row>
    <row r="26" spans="1:13" ht="12.75">
      <c r="A26">
        <f t="shared" si="0"/>
        <v>23</v>
      </c>
      <c r="B26" s="3">
        <v>10.9</v>
      </c>
      <c r="C26" s="3"/>
      <c r="D26" s="3"/>
      <c r="E26" s="3">
        <v>10.3</v>
      </c>
      <c r="F26" s="3">
        <v>9.8</v>
      </c>
      <c r="G26" s="3"/>
      <c r="H26" s="3"/>
      <c r="I26" s="3"/>
      <c r="J26" s="3">
        <v>9</v>
      </c>
      <c r="K26" s="3">
        <v>8.7</v>
      </c>
      <c r="L26" s="3"/>
      <c r="M26" s="3"/>
    </row>
    <row r="27" spans="1:13" ht="12.75">
      <c r="A27">
        <f t="shared" si="0"/>
        <v>24</v>
      </c>
      <c r="B27" s="3"/>
      <c r="C27" s="3"/>
      <c r="D27" s="3">
        <v>16.4</v>
      </c>
      <c r="E27" s="3"/>
      <c r="F27" s="3"/>
      <c r="G27" s="3"/>
      <c r="H27" s="3"/>
      <c r="I27" s="3">
        <v>10.8</v>
      </c>
      <c r="J27" s="3"/>
      <c r="K27" s="3"/>
      <c r="L27" s="3"/>
      <c r="M27" s="3"/>
    </row>
    <row r="28" spans="1:13" ht="12.75">
      <c r="A28">
        <f t="shared" si="0"/>
        <v>25</v>
      </c>
      <c r="B28" s="3"/>
      <c r="C28" s="3">
        <v>5.5</v>
      </c>
      <c r="D28" s="3"/>
      <c r="E28" s="3"/>
      <c r="F28" s="3"/>
      <c r="G28" s="3">
        <v>18.3</v>
      </c>
      <c r="H28" s="3">
        <v>1.1</v>
      </c>
      <c r="I28" s="3"/>
      <c r="J28" s="3"/>
      <c r="K28" s="3"/>
      <c r="L28" s="3">
        <v>12.5</v>
      </c>
      <c r="M28" s="5">
        <v>4.3</v>
      </c>
    </row>
    <row r="29" spans="1:13" ht="12.75">
      <c r="A29">
        <f t="shared" si="0"/>
        <v>26</v>
      </c>
      <c r="B29" s="3">
        <v>20.4</v>
      </c>
      <c r="C29" s="3"/>
      <c r="D29" s="3"/>
      <c r="E29" s="3">
        <v>7.5</v>
      </c>
      <c r="F29" s="3">
        <v>7.2</v>
      </c>
      <c r="G29" s="3"/>
      <c r="H29" s="3"/>
      <c r="I29" s="3"/>
      <c r="J29" s="3">
        <v>10.1</v>
      </c>
      <c r="K29" s="3">
        <v>5</v>
      </c>
      <c r="L29" s="3"/>
      <c r="M29" s="5"/>
    </row>
    <row r="30" spans="1:13" ht="12.75">
      <c r="A30">
        <f t="shared" si="0"/>
        <v>27</v>
      </c>
      <c r="B30" s="3"/>
      <c r="C30" s="3"/>
      <c r="D30" s="3">
        <v>11.8</v>
      </c>
      <c r="E30" s="3"/>
      <c r="F30" s="3"/>
      <c r="G30" s="3"/>
      <c r="H30" s="3"/>
      <c r="I30" s="3">
        <v>6.8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0.4</v>
      </c>
      <c r="D31" s="3"/>
      <c r="E31" s="3"/>
      <c r="F31" s="3"/>
      <c r="G31" s="3">
        <v>0.2</v>
      </c>
      <c r="H31" s="3">
        <v>20.9</v>
      </c>
      <c r="I31" s="3"/>
      <c r="J31" s="3"/>
      <c r="K31" s="3"/>
      <c r="L31" s="3">
        <v>7.3</v>
      </c>
      <c r="M31" s="5"/>
    </row>
    <row r="32" spans="1:13" ht="12.75">
      <c r="A32">
        <f t="shared" si="0"/>
        <v>29</v>
      </c>
      <c r="B32" s="3">
        <v>17.4</v>
      </c>
      <c r="C32" s="3"/>
      <c r="D32" s="3"/>
      <c r="E32" s="3">
        <v>9.4</v>
      </c>
      <c r="F32" s="3">
        <v>7.4</v>
      </c>
      <c r="G32" s="3"/>
      <c r="H32" s="3"/>
      <c r="I32" s="3"/>
      <c r="J32" s="3">
        <v>7.7</v>
      </c>
      <c r="K32" s="3">
        <v>12</v>
      </c>
      <c r="L32" s="3"/>
      <c r="M32" s="5"/>
    </row>
    <row r="33" spans="1:13" ht="12.75">
      <c r="A33">
        <f t="shared" si="0"/>
        <v>30</v>
      </c>
      <c r="B33" s="3"/>
      <c r="C33" s="3"/>
      <c r="D33" s="3">
        <v>10.4</v>
      </c>
      <c r="E33" s="3"/>
      <c r="F33" s="3"/>
      <c r="G33" s="3"/>
      <c r="H33" s="3"/>
      <c r="I33" s="3">
        <v>15.5</v>
      </c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>
        <v>5.1</v>
      </c>
      <c r="I34" s="3"/>
      <c r="J34" s="3"/>
      <c r="K34" s="3"/>
      <c r="L34" s="3"/>
      <c r="M34" s="5">
        <v>5.7</v>
      </c>
    </row>
    <row r="35" spans="1:14" ht="12.75">
      <c r="A35" t="s">
        <v>2</v>
      </c>
      <c r="B35" s="2">
        <f>MAX(B4:B34)</f>
        <v>20.4</v>
      </c>
      <c r="C35" s="2">
        <f aca="true" t="shared" si="1" ref="C35:M35">MAX(C4:C34)</f>
        <v>11.9</v>
      </c>
      <c r="D35" s="2">
        <f>MAX(D4:D34)</f>
        <v>21</v>
      </c>
      <c r="E35" s="2">
        <f t="shared" si="1"/>
        <v>12.3</v>
      </c>
      <c r="F35" s="2">
        <f t="shared" si="1"/>
        <v>21.5</v>
      </c>
      <c r="G35" s="2">
        <f t="shared" si="1"/>
        <v>29.1</v>
      </c>
      <c r="H35" s="2">
        <f>MAX(H4:H34)</f>
        <v>20.9</v>
      </c>
      <c r="I35" s="2">
        <f>MAX(I4:I34)</f>
        <v>18.4</v>
      </c>
      <c r="J35" s="2">
        <f t="shared" si="1"/>
        <v>27.4</v>
      </c>
      <c r="K35" s="2">
        <f>MAX(K4:K34)</f>
        <v>22.7</v>
      </c>
      <c r="L35" s="2">
        <f t="shared" si="1"/>
        <v>16.8</v>
      </c>
      <c r="M35" s="2">
        <f t="shared" si="1"/>
        <v>24.9</v>
      </c>
      <c r="N35" s="2"/>
    </row>
    <row r="37" spans="1:14" ht="12.75">
      <c r="A37" t="s">
        <v>3</v>
      </c>
      <c r="B37">
        <f>MAX(B4:M34)</f>
        <v>29.1</v>
      </c>
      <c r="D37" t="s">
        <v>4</v>
      </c>
      <c r="E37" s="2">
        <f>AVERAGE(B4:M34)</f>
        <v>10.861538461538464</v>
      </c>
      <c r="G37" t="s">
        <v>5</v>
      </c>
      <c r="H37" s="2">
        <f>STDEV(B4:M34)</f>
        <v>5.744260195964225</v>
      </c>
      <c r="J37" t="s">
        <v>6</v>
      </c>
      <c r="K37">
        <f>COUNT(B4:M34)</f>
        <v>117</v>
      </c>
      <c r="M37" t="s">
        <v>26</v>
      </c>
      <c r="N37" s="2">
        <f>K37/122*100</f>
        <v>95.90163934426229</v>
      </c>
    </row>
    <row r="39" spans="3:13" ht="12.75">
      <c r="C39" t="s">
        <v>23</v>
      </c>
      <c r="D39" s="2">
        <f>COUNT(B4:D34)/30*100</f>
        <v>96.66666666666667</v>
      </c>
      <c r="F39" t="s">
        <v>25</v>
      </c>
      <c r="G39" s="2">
        <f>COUNT(E4:G34)/30*100</f>
        <v>96.66666666666667</v>
      </c>
      <c r="I39" t="s">
        <v>24</v>
      </c>
      <c r="J39" s="2">
        <f>COUNT(H4:J34)/31*100</f>
        <v>96.7741935483871</v>
      </c>
      <c r="L39" t="s">
        <v>27</v>
      </c>
      <c r="M39" s="2">
        <f>COUNT(K4:M34)/31*100</f>
        <v>93.54838709677419</v>
      </c>
    </row>
    <row r="41" spans="1:3" ht="12.75">
      <c r="A41" t="s">
        <v>32</v>
      </c>
      <c r="C41" s="4">
        <f>PERCENTILE(B4:M34,0.98)</f>
        <v>24.836</v>
      </c>
    </row>
    <row r="42" spans="1:13" ht="12.75">
      <c r="A42" t="s">
        <v>31</v>
      </c>
      <c r="B42" s="3">
        <f>COUNT(B4:B34)/11*100</f>
        <v>90.9090909090909</v>
      </c>
      <c r="C42" s="3">
        <f>COUNT(C4:C34)/9*100</f>
        <v>100</v>
      </c>
      <c r="D42" s="3">
        <f>COUNT(D4:D34)/11*100</f>
        <v>90.9090909090909</v>
      </c>
      <c r="E42" s="3">
        <f>COUNT(E4:E34)/10*100</f>
        <v>100</v>
      </c>
      <c r="F42" s="3">
        <f>COUNT(F4:F34)/10*100</f>
        <v>100</v>
      </c>
      <c r="G42" s="3">
        <f>COUNT(G4:G34)/10*100</f>
        <v>90</v>
      </c>
      <c r="H42" s="3">
        <f>COUNT(H4:H34)/11*100</f>
        <v>90.9090909090909</v>
      </c>
      <c r="I42" s="3">
        <f>COUNT(I4:I34)/10*100</f>
        <v>100</v>
      </c>
      <c r="J42" s="3">
        <f>COUNT(J4:J34)/10*100</f>
        <v>100</v>
      </c>
      <c r="K42" s="3">
        <f>COUNT(K4:K34)/10*100</f>
        <v>90</v>
      </c>
      <c r="L42" s="3">
        <f>COUNT(L4:L34)/10*100</f>
        <v>100</v>
      </c>
      <c r="M42" s="3">
        <f>COUNT(M4:M34)/11*100</f>
        <v>90.9090909090909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3" sqref="M33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15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>
        <v>16.9</v>
      </c>
      <c r="H4" s="3">
        <v>24.2</v>
      </c>
      <c r="I4" s="3"/>
      <c r="J4" s="3"/>
      <c r="K4" s="3"/>
      <c r="L4" s="3">
        <v>7.1</v>
      </c>
      <c r="M4" s="3">
        <v>6.8</v>
      </c>
    </row>
    <row r="5" spans="1:13" ht="12.75">
      <c r="A5">
        <f aca="true" t="shared" si="0" ref="A5:A34">+A4+1</f>
        <v>2</v>
      </c>
      <c r="B5" s="3">
        <v>19.2</v>
      </c>
      <c r="C5" s="3"/>
      <c r="D5" s="3"/>
      <c r="E5" s="3">
        <v>11.6</v>
      </c>
      <c r="F5" s="3">
        <v>10</v>
      </c>
      <c r="G5" s="3"/>
      <c r="H5" s="3"/>
      <c r="I5" s="3"/>
      <c r="J5" s="3">
        <v>31.2</v>
      </c>
      <c r="K5" s="3">
        <v>11.8</v>
      </c>
      <c r="L5" s="3"/>
      <c r="M5" s="3"/>
    </row>
    <row r="6" spans="1:13" ht="12.75">
      <c r="A6">
        <f t="shared" si="0"/>
        <v>3</v>
      </c>
      <c r="B6" s="3"/>
      <c r="C6" s="3"/>
      <c r="D6" s="3">
        <v>8.5</v>
      </c>
      <c r="E6" s="3"/>
      <c r="F6" s="3"/>
      <c r="G6" s="3"/>
      <c r="H6" s="3"/>
      <c r="I6" s="3">
        <v>21.5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4.3</v>
      </c>
      <c r="D7" s="3"/>
      <c r="E7" s="3"/>
      <c r="F7" s="3"/>
      <c r="G7" s="3">
        <v>12.8</v>
      </c>
      <c r="H7" s="3">
        <v>7.1</v>
      </c>
      <c r="I7" s="3"/>
      <c r="J7" s="3"/>
      <c r="K7" s="3"/>
      <c r="L7" s="3">
        <v>13.6</v>
      </c>
      <c r="M7" s="3">
        <v>5</v>
      </c>
    </row>
    <row r="8" spans="1:13" ht="12.75">
      <c r="A8">
        <f t="shared" si="0"/>
        <v>5</v>
      </c>
      <c r="B8" s="3">
        <v>6.2</v>
      </c>
      <c r="C8" s="3"/>
      <c r="D8" s="3"/>
      <c r="E8" s="3"/>
      <c r="F8" s="3">
        <v>10.6</v>
      </c>
      <c r="G8" s="3"/>
      <c r="H8" s="3"/>
      <c r="I8" s="3"/>
      <c r="J8" s="3">
        <v>16.1</v>
      </c>
      <c r="K8" s="3">
        <v>23.4</v>
      </c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>
        <v>8.1</v>
      </c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>
        <v>18.5</v>
      </c>
      <c r="H10" s="3">
        <v>12.1</v>
      </c>
      <c r="I10" s="3"/>
      <c r="J10" s="3"/>
      <c r="K10" s="3"/>
      <c r="L10" s="3">
        <v>9.2</v>
      </c>
      <c r="M10" s="3">
        <v>9.7</v>
      </c>
    </row>
    <row r="11" spans="1:13" ht="12.75">
      <c r="A11">
        <f t="shared" si="0"/>
        <v>8</v>
      </c>
      <c r="B11" s="3">
        <v>5.3</v>
      </c>
      <c r="C11" s="3"/>
      <c r="D11" s="3"/>
      <c r="E11" s="3">
        <v>7.9</v>
      </c>
      <c r="F11" s="3">
        <v>22.4</v>
      </c>
      <c r="G11" s="3"/>
      <c r="H11" s="3"/>
      <c r="I11" s="3"/>
      <c r="J11" s="3">
        <v>25.8</v>
      </c>
      <c r="K11" s="3">
        <v>17.1</v>
      </c>
      <c r="L11" s="3"/>
      <c r="M11" s="3"/>
    </row>
    <row r="12" spans="1:13" ht="12.75">
      <c r="A12">
        <f t="shared" si="0"/>
        <v>9</v>
      </c>
      <c r="B12" s="3"/>
      <c r="C12" s="3"/>
      <c r="D12" s="3">
        <v>11.5</v>
      </c>
      <c r="E12" s="3"/>
      <c r="F12" s="3"/>
      <c r="G12" s="3"/>
      <c r="H12" s="3"/>
      <c r="I12" s="3">
        <v>8.6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7.6</v>
      </c>
      <c r="D13" s="3"/>
      <c r="E13" s="3"/>
      <c r="F13" s="3"/>
      <c r="G13" s="3">
        <v>19.2</v>
      </c>
      <c r="H13" s="3">
        <v>8.3</v>
      </c>
      <c r="I13" s="3"/>
      <c r="J13" s="3"/>
      <c r="K13" s="3"/>
      <c r="L13" s="3">
        <v>6.2</v>
      </c>
      <c r="M13" s="3">
        <v>16.3</v>
      </c>
    </row>
    <row r="14" spans="1:13" ht="12.75">
      <c r="A14">
        <f t="shared" si="0"/>
        <v>11</v>
      </c>
      <c r="B14" s="3">
        <v>9.4</v>
      </c>
      <c r="C14" s="3"/>
      <c r="D14" s="3"/>
      <c r="E14" s="3">
        <v>10.1</v>
      </c>
      <c r="F14" s="3">
        <v>6.5</v>
      </c>
      <c r="G14" s="3"/>
      <c r="H14" s="3"/>
      <c r="I14" s="3"/>
      <c r="J14" s="3">
        <v>2.1</v>
      </c>
      <c r="K14" s="3">
        <v>12.4</v>
      </c>
      <c r="L14" s="3"/>
      <c r="M14" s="3"/>
    </row>
    <row r="15" spans="1:13" ht="12.75">
      <c r="A15">
        <f t="shared" si="0"/>
        <v>12</v>
      </c>
      <c r="B15" s="3"/>
      <c r="C15" s="3"/>
      <c r="D15" s="3">
        <v>9.3</v>
      </c>
      <c r="E15" s="3"/>
      <c r="F15" s="3"/>
      <c r="G15" s="3"/>
      <c r="H15" s="3"/>
      <c r="I15" s="3">
        <v>4.4</v>
      </c>
      <c r="J15" s="3"/>
      <c r="K15" s="3"/>
      <c r="L15" s="3"/>
      <c r="M15" s="3"/>
    </row>
    <row r="16" spans="1:13" ht="12.75">
      <c r="A16">
        <f t="shared" si="0"/>
        <v>13</v>
      </c>
      <c r="B16" s="3"/>
      <c r="C16" s="3">
        <v>8.5</v>
      </c>
      <c r="D16" s="3"/>
      <c r="E16" s="3"/>
      <c r="F16" s="3"/>
      <c r="G16" s="3">
        <v>26.4</v>
      </c>
      <c r="H16" s="3">
        <v>10</v>
      </c>
      <c r="I16" s="3"/>
      <c r="J16" s="3"/>
      <c r="K16" s="3"/>
      <c r="L16" s="3">
        <v>13.9</v>
      </c>
      <c r="M16" s="3">
        <v>11.7</v>
      </c>
    </row>
    <row r="17" spans="1:13" ht="12.75">
      <c r="A17">
        <f t="shared" si="0"/>
        <v>14</v>
      </c>
      <c r="B17" s="3">
        <v>9.8</v>
      </c>
      <c r="C17" s="3"/>
      <c r="D17" s="3"/>
      <c r="E17" s="3">
        <v>6.5</v>
      </c>
      <c r="F17" s="3">
        <v>8.2</v>
      </c>
      <c r="G17" s="3"/>
      <c r="H17" s="3"/>
      <c r="I17" s="3"/>
      <c r="J17" s="3">
        <v>10.9</v>
      </c>
      <c r="K17" s="3">
        <v>12.9</v>
      </c>
      <c r="L17" s="3"/>
      <c r="M17" s="3"/>
    </row>
    <row r="18" spans="1:13" ht="12.75">
      <c r="A18">
        <f t="shared" si="0"/>
        <v>15</v>
      </c>
      <c r="B18" s="3"/>
      <c r="C18" s="3"/>
      <c r="D18" s="3">
        <v>7.5</v>
      </c>
      <c r="E18" s="3"/>
      <c r="F18" s="3"/>
      <c r="G18" s="3"/>
      <c r="H18" s="3"/>
      <c r="I18" s="3">
        <v>10.9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>
        <v>5.1</v>
      </c>
      <c r="H19" s="3">
        <v>11.7</v>
      </c>
      <c r="I19" s="3"/>
      <c r="J19" s="3"/>
      <c r="K19" s="3"/>
      <c r="L19" s="3">
        <v>7.9</v>
      </c>
      <c r="M19" s="3">
        <v>12</v>
      </c>
    </row>
    <row r="20" spans="1:13" ht="12.75">
      <c r="A20">
        <f t="shared" si="0"/>
        <v>17</v>
      </c>
      <c r="B20" s="3">
        <v>4</v>
      </c>
      <c r="C20" s="3"/>
      <c r="D20" s="3"/>
      <c r="E20" s="3">
        <v>9.7</v>
      </c>
      <c r="F20" s="3">
        <v>13.2</v>
      </c>
      <c r="G20" s="3"/>
      <c r="H20" s="3"/>
      <c r="I20" s="3"/>
      <c r="J20" s="3">
        <v>4.4</v>
      </c>
      <c r="K20" s="3">
        <v>9.3</v>
      </c>
      <c r="L20" s="3"/>
      <c r="M20" s="3"/>
    </row>
    <row r="21" spans="1:13" ht="12.75">
      <c r="A21">
        <f t="shared" si="0"/>
        <v>18</v>
      </c>
      <c r="B21" s="3"/>
      <c r="C21" s="3"/>
      <c r="D21" s="3">
        <v>16.9</v>
      </c>
      <c r="E21" s="3"/>
      <c r="F21" s="3"/>
      <c r="G21" s="3"/>
      <c r="H21" s="3"/>
      <c r="I21" s="3">
        <v>13.5</v>
      </c>
      <c r="J21" s="3"/>
      <c r="K21" s="3"/>
      <c r="L21" s="3"/>
      <c r="M21" s="3"/>
    </row>
    <row r="22" spans="1:13" ht="12.75">
      <c r="A22">
        <f t="shared" si="0"/>
        <v>19</v>
      </c>
      <c r="B22" s="3"/>
      <c r="C22" s="3">
        <v>10.7</v>
      </c>
      <c r="D22" s="3"/>
      <c r="E22" s="3"/>
      <c r="F22" s="3"/>
      <c r="G22" s="3">
        <v>9.4</v>
      </c>
      <c r="H22" s="3">
        <v>15.3</v>
      </c>
      <c r="I22" s="3"/>
      <c r="J22" s="3"/>
      <c r="K22" s="3"/>
      <c r="L22" s="3">
        <v>11.9</v>
      </c>
      <c r="M22" s="5">
        <v>17</v>
      </c>
    </row>
    <row r="23" spans="1:13" ht="12.75">
      <c r="A23">
        <f t="shared" si="0"/>
        <v>20</v>
      </c>
      <c r="B23" s="3"/>
      <c r="C23" s="3"/>
      <c r="D23" s="3"/>
      <c r="E23" s="3">
        <v>7.1</v>
      </c>
      <c r="F23" s="3">
        <v>8.4</v>
      </c>
      <c r="G23" s="3"/>
      <c r="H23" s="3"/>
      <c r="I23" s="3"/>
      <c r="J23" s="3">
        <v>8.2</v>
      </c>
      <c r="K23" s="3">
        <v>3.7</v>
      </c>
      <c r="L23" s="3"/>
      <c r="M23" s="5"/>
    </row>
    <row r="24" spans="1:13" ht="12.75">
      <c r="A24">
        <f t="shared" si="0"/>
        <v>21</v>
      </c>
      <c r="B24" s="3"/>
      <c r="C24" s="3"/>
      <c r="D24" s="3">
        <v>4.6</v>
      </c>
      <c r="E24" s="3"/>
      <c r="F24" s="3"/>
      <c r="G24" s="3"/>
      <c r="H24" s="3"/>
      <c r="I24" s="3">
        <v>15.5</v>
      </c>
      <c r="J24" s="3"/>
      <c r="K24" s="3"/>
      <c r="L24" s="3"/>
      <c r="M24" s="5"/>
    </row>
    <row r="25" spans="1:13" ht="12.75">
      <c r="A25">
        <f t="shared" si="0"/>
        <v>22</v>
      </c>
      <c r="B25" s="3"/>
      <c r="C25" s="3">
        <v>8.7</v>
      </c>
      <c r="D25" s="3"/>
      <c r="E25" s="3"/>
      <c r="F25" s="3"/>
      <c r="G25" s="3">
        <v>7.6</v>
      </c>
      <c r="H25" s="3">
        <v>19.3</v>
      </c>
      <c r="I25" s="3"/>
      <c r="J25" s="3"/>
      <c r="K25" s="3"/>
      <c r="L25" s="3">
        <v>13</v>
      </c>
      <c r="M25" s="5">
        <v>4.4</v>
      </c>
    </row>
    <row r="26" spans="1:13" ht="12.75">
      <c r="A26">
        <f t="shared" si="0"/>
        <v>23</v>
      </c>
      <c r="B26" s="3">
        <v>3.9</v>
      </c>
      <c r="C26" s="3"/>
      <c r="D26" s="3"/>
      <c r="E26" s="3">
        <v>12.5</v>
      </c>
      <c r="F26" s="3">
        <v>9.5</v>
      </c>
      <c r="G26" s="3"/>
      <c r="H26" s="3"/>
      <c r="I26" s="3"/>
      <c r="J26" s="3">
        <v>8.3</v>
      </c>
      <c r="K26" s="3">
        <v>8.2</v>
      </c>
      <c r="L26" s="3"/>
      <c r="M26" s="5"/>
    </row>
    <row r="27" spans="1:13" ht="12.75">
      <c r="A27">
        <f t="shared" si="0"/>
        <v>24</v>
      </c>
      <c r="B27" s="3"/>
      <c r="C27" s="3"/>
      <c r="D27" s="3">
        <v>11.9</v>
      </c>
      <c r="E27" s="3"/>
      <c r="F27" s="3"/>
      <c r="G27" s="3"/>
      <c r="H27" s="3"/>
      <c r="I27" s="3">
        <v>8.6</v>
      </c>
      <c r="J27" s="3"/>
      <c r="K27" s="3"/>
      <c r="L27" s="3"/>
      <c r="M27" s="5"/>
    </row>
    <row r="28" spans="1:13" ht="12.75">
      <c r="A28">
        <f t="shared" si="0"/>
        <v>25</v>
      </c>
      <c r="B28" s="3"/>
      <c r="C28" s="3">
        <v>6.5</v>
      </c>
      <c r="D28" s="3"/>
      <c r="E28" s="3"/>
      <c r="F28" s="3"/>
      <c r="G28" s="3">
        <v>14.4</v>
      </c>
      <c r="H28" s="3">
        <v>12.5</v>
      </c>
      <c r="I28" s="3"/>
      <c r="J28" s="3"/>
      <c r="K28" s="3"/>
      <c r="L28" s="3">
        <v>28.4</v>
      </c>
      <c r="M28" s="5">
        <v>0.4</v>
      </c>
    </row>
    <row r="29" spans="1:13" ht="12.75">
      <c r="A29">
        <f t="shared" si="0"/>
        <v>26</v>
      </c>
      <c r="B29" s="3">
        <v>7.2</v>
      </c>
      <c r="C29" s="3"/>
      <c r="D29" s="3"/>
      <c r="E29" s="3">
        <v>7.8</v>
      </c>
      <c r="F29" s="3">
        <v>6.7</v>
      </c>
      <c r="G29" s="3"/>
      <c r="H29" s="3"/>
      <c r="I29" s="3"/>
      <c r="J29" s="3">
        <v>8</v>
      </c>
      <c r="K29" s="3">
        <v>8.2</v>
      </c>
      <c r="L29" s="3"/>
      <c r="M29" s="5"/>
    </row>
    <row r="30" spans="1:13" ht="12.75">
      <c r="A30">
        <f t="shared" si="0"/>
        <v>27</v>
      </c>
      <c r="B30" s="3"/>
      <c r="C30" s="3"/>
      <c r="D30" s="3">
        <v>11.1</v>
      </c>
      <c r="E30" s="3"/>
      <c r="F30" s="3"/>
      <c r="G30" s="3"/>
      <c r="H30" s="3"/>
      <c r="I30" s="3">
        <v>3.6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8.4</v>
      </c>
      <c r="D31" s="3"/>
      <c r="E31" s="3"/>
      <c r="F31" s="3"/>
      <c r="G31" s="3">
        <v>8.7</v>
      </c>
      <c r="H31" s="3">
        <v>7.7</v>
      </c>
      <c r="I31" s="3"/>
      <c r="J31" s="3"/>
      <c r="K31" s="3"/>
      <c r="L31" s="3">
        <v>8.2</v>
      </c>
      <c r="M31" s="5">
        <v>9</v>
      </c>
    </row>
    <row r="32" spans="1:13" ht="12.75">
      <c r="A32">
        <f t="shared" si="0"/>
        <v>29</v>
      </c>
      <c r="B32" s="3"/>
      <c r="C32" s="3"/>
      <c r="D32" s="3"/>
      <c r="E32" s="3">
        <v>12.7</v>
      </c>
      <c r="F32" s="3">
        <v>8.4</v>
      </c>
      <c r="G32" s="3"/>
      <c r="H32" s="3"/>
      <c r="I32" s="3"/>
      <c r="J32" s="3">
        <v>8.5</v>
      </c>
      <c r="K32" s="3">
        <v>14.4</v>
      </c>
      <c r="L32" s="3"/>
      <c r="M32" s="5"/>
    </row>
    <row r="33" spans="1:13" ht="12.75">
      <c r="A33">
        <f t="shared" si="0"/>
        <v>30</v>
      </c>
      <c r="B33" s="3"/>
      <c r="C33" s="3"/>
      <c r="D33" s="3">
        <v>10.6</v>
      </c>
      <c r="E33" s="3"/>
      <c r="F33" s="3"/>
      <c r="G33" s="3"/>
      <c r="H33" s="3"/>
      <c r="I33" s="3">
        <v>11.2</v>
      </c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>
        <v>5.3</v>
      </c>
      <c r="I34" s="3"/>
      <c r="J34" s="3"/>
      <c r="K34" s="3"/>
      <c r="L34" s="3"/>
      <c r="M34" s="5">
        <v>6.6</v>
      </c>
    </row>
    <row r="35" spans="1:13" ht="12.75">
      <c r="A35" t="s">
        <v>2</v>
      </c>
      <c r="B35" s="2">
        <f>MAX(B4:B34)</f>
        <v>19.2</v>
      </c>
      <c r="C35" s="2">
        <f aca="true" t="shared" si="1" ref="C35:M35">MAX(C4:C34)</f>
        <v>10.7</v>
      </c>
      <c r="D35" s="2">
        <f>MAX(D4:D34)</f>
        <v>16.9</v>
      </c>
      <c r="E35" s="2">
        <f>MAX(E4:E32)</f>
        <v>12.7</v>
      </c>
      <c r="F35" s="2">
        <f t="shared" si="1"/>
        <v>22.4</v>
      </c>
      <c r="G35" s="2">
        <f t="shared" si="1"/>
        <v>26.4</v>
      </c>
      <c r="H35" s="2">
        <f>MAX(H4:H34)</f>
        <v>24.2</v>
      </c>
      <c r="I35" s="2">
        <f>MAX(I4:I34)</f>
        <v>21.5</v>
      </c>
      <c r="J35" s="2">
        <f t="shared" si="1"/>
        <v>31.2</v>
      </c>
      <c r="K35" s="2">
        <f t="shared" si="1"/>
        <v>23.4</v>
      </c>
      <c r="L35" s="2">
        <f t="shared" si="1"/>
        <v>28.4</v>
      </c>
      <c r="M35" s="2">
        <f t="shared" si="1"/>
        <v>17</v>
      </c>
    </row>
    <row r="37" spans="1:14" ht="12.75">
      <c r="A37" t="s">
        <v>3</v>
      </c>
      <c r="B37">
        <f>MAX(B4:M34)</f>
        <v>31.2</v>
      </c>
      <c r="D37" t="s">
        <v>4</v>
      </c>
      <c r="E37" s="2">
        <f>AVERAGE(B4:M34)</f>
        <v>10.808695652173917</v>
      </c>
      <c r="G37" t="s">
        <v>5</v>
      </c>
      <c r="H37" s="2">
        <f>STDEV(B4:M34)</f>
        <v>5.550573942464894</v>
      </c>
      <c r="J37" t="s">
        <v>6</v>
      </c>
      <c r="K37">
        <f>COUNT(B4:M34)</f>
        <v>115</v>
      </c>
      <c r="M37" t="s">
        <v>26</v>
      </c>
      <c r="N37" s="2">
        <f>K37/122*100</f>
        <v>94.26229508196722</v>
      </c>
    </row>
    <row r="39" spans="3:13" ht="12.75">
      <c r="C39" t="s">
        <v>23</v>
      </c>
      <c r="D39" s="2">
        <f>COUNT(B4:D34)/30*100</f>
        <v>80</v>
      </c>
      <c r="F39" t="s">
        <v>25</v>
      </c>
      <c r="G39" s="2">
        <f>COUNT(E4:G34)/30*100</f>
        <v>96.66666666666667</v>
      </c>
      <c r="I39" t="s">
        <v>24</v>
      </c>
      <c r="J39" s="2">
        <f>COUNT(H4:J34)/31*100</f>
        <v>100</v>
      </c>
      <c r="L39" t="s">
        <v>27</v>
      </c>
      <c r="M39" s="2">
        <f>COUNT(K4:M34)/31*100</f>
        <v>100</v>
      </c>
    </row>
    <row r="41" spans="1:3" ht="12.75">
      <c r="A41" t="s">
        <v>32</v>
      </c>
      <c r="C41" s="4">
        <f>PERCENTILE(B4:M34,0.98)</f>
        <v>26.232</v>
      </c>
    </row>
    <row r="42" spans="1:13" ht="12.75">
      <c r="A42" t="s">
        <v>31</v>
      </c>
      <c r="B42" s="3">
        <f>COUNT(B4:B34)/11*100</f>
        <v>72.72727272727273</v>
      </c>
      <c r="C42" s="3">
        <f>COUNT(C4:C34)/9*100</f>
        <v>77.77777777777779</v>
      </c>
      <c r="D42" s="3">
        <f>COUNT(D4:D34)/11*100</f>
        <v>81.81818181818183</v>
      </c>
      <c r="E42" s="3">
        <f>COUNT(E4:E32)/10*100</f>
        <v>90</v>
      </c>
      <c r="F42" s="3">
        <f>COUNT(F4:F34)/10*100</f>
        <v>100</v>
      </c>
      <c r="G42" s="3">
        <f>COUNT(G4:G34)/10*100</f>
        <v>100</v>
      </c>
      <c r="H42" s="3">
        <f>COUNT(H4:H34)/11*100</f>
        <v>100</v>
      </c>
      <c r="I42" s="3">
        <f>COUNT(I4:I34)/10*100</f>
        <v>100</v>
      </c>
      <c r="J42" s="3">
        <f>COUNT(J4:J34)/10*100</f>
        <v>100</v>
      </c>
      <c r="K42" s="3">
        <f>COUNT(K4:K34)/10*100</f>
        <v>100</v>
      </c>
      <c r="L42" s="3">
        <f>COUNT(L4:L34)/10*100</f>
        <v>100</v>
      </c>
      <c r="M42" s="3">
        <f>COUNT(M4:M34)/11*100</f>
        <v>100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  <col min="14" max="14" width="8.421875" style="0" customWidth="1"/>
  </cols>
  <sheetData>
    <row r="1" ht="12.75">
      <c r="F1" t="s">
        <v>35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2</v>
      </c>
      <c r="B35" s="2">
        <f>MAX(B4:B34)</f>
        <v>0</v>
      </c>
      <c r="C35" s="2">
        <f aca="true" t="shared" si="1" ref="C35:M35">MAX(C4:C34)</f>
        <v>0</v>
      </c>
      <c r="D35" s="2">
        <f>MAX(D4:D34)</f>
        <v>0</v>
      </c>
      <c r="E35" s="2">
        <f>MAX(E4:E32)</f>
        <v>0</v>
      </c>
      <c r="F35" s="2">
        <f t="shared" si="1"/>
        <v>0</v>
      </c>
      <c r="G35" s="2">
        <f t="shared" si="1"/>
        <v>0</v>
      </c>
      <c r="H35" s="2">
        <f>MAX(H4:H34)</f>
        <v>0</v>
      </c>
      <c r="I35" s="2">
        <f>MAX(I4:I34)</f>
        <v>0</v>
      </c>
      <c r="J35" s="2">
        <f t="shared" si="1"/>
        <v>0</v>
      </c>
      <c r="K35" s="2">
        <f t="shared" si="1"/>
        <v>0</v>
      </c>
      <c r="L35" s="2">
        <f t="shared" si="1"/>
        <v>0</v>
      </c>
      <c r="M35" s="2">
        <f t="shared" si="1"/>
        <v>0</v>
      </c>
    </row>
    <row r="37" spans="1:14" ht="12.75">
      <c r="A37" t="s">
        <v>3</v>
      </c>
      <c r="B37">
        <f>MAX(B4:M34)</f>
        <v>0</v>
      </c>
      <c r="D37" t="s">
        <v>4</v>
      </c>
      <c r="E37" s="2" t="e">
        <f>AVERAGE(B4:M34)</f>
        <v>#DIV/0!</v>
      </c>
      <c r="G37" t="s">
        <v>5</v>
      </c>
      <c r="H37" s="2" t="e">
        <f>STDEV(B4:M34)</f>
        <v>#DIV/0!</v>
      </c>
      <c r="J37" t="s">
        <v>6</v>
      </c>
      <c r="K37">
        <f>COUNT(B4:M34)</f>
        <v>0</v>
      </c>
      <c r="M37" t="s">
        <v>26</v>
      </c>
      <c r="N37" s="2">
        <f>K37/122*100</f>
        <v>0</v>
      </c>
    </row>
    <row r="39" spans="3:13" ht="12.75">
      <c r="C39" t="s">
        <v>23</v>
      </c>
      <c r="D39" s="2">
        <f>COUNT(B4:D34)/30*100</f>
        <v>0</v>
      </c>
      <c r="F39" t="s">
        <v>25</v>
      </c>
      <c r="G39" s="2">
        <f>COUNT(E4:G34)/30*100</f>
        <v>0</v>
      </c>
      <c r="I39" t="s">
        <v>24</v>
      </c>
      <c r="J39" s="2">
        <f>COUNT(H4:J34)/31*100</f>
        <v>0</v>
      </c>
      <c r="L39" t="s">
        <v>27</v>
      </c>
      <c r="M39" s="2">
        <f>COUNT(K4:M34)/31*100</f>
        <v>0</v>
      </c>
    </row>
    <row r="41" spans="1:3" ht="12.75">
      <c r="A41" t="s">
        <v>32</v>
      </c>
      <c r="C41" s="4" t="e">
        <f>PERCENTILE(B4:M34,0.98)</f>
        <v>#NUM!</v>
      </c>
    </row>
    <row r="42" spans="1:13" ht="12.75">
      <c r="A42" t="s">
        <v>31</v>
      </c>
      <c r="B42" s="3">
        <f>COUNT(B4:B34)/11*100</f>
        <v>0</v>
      </c>
      <c r="C42" s="3">
        <f>COUNT(C4:C34)/9*100</f>
        <v>0</v>
      </c>
      <c r="D42" s="3">
        <f>COUNT(D4:D34)/11*100</f>
        <v>0</v>
      </c>
      <c r="E42" s="3">
        <f>COUNT(E4:E32)/10*100</f>
        <v>0</v>
      </c>
      <c r="F42" s="3">
        <f>COUNT(F4:F34)/10*100</f>
        <v>0</v>
      </c>
      <c r="G42" s="3">
        <f>COUNT(G4:G34)/10*100</f>
        <v>0</v>
      </c>
      <c r="H42" s="3">
        <f>COUNT(H4:H34)/11*100</f>
        <v>0</v>
      </c>
      <c r="I42" s="3">
        <f>COUNT(I4:I34)/10*100</f>
        <v>0</v>
      </c>
      <c r="J42" s="3">
        <f>COUNT(J4:J34)/10*100</f>
        <v>0</v>
      </c>
      <c r="K42" s="3">
        <f>COUNT(K4:K34)/10*100</f>
        <v>0</v>
      </c>
      <c r="L42" s="3">
        <f>COUNT(L4:L34)/10*100</f>
        <v>0</v>
      </c>
      <c r="M42" s="3">
        <f>COUNT(M4:M34)/11*100</f>
        <v>0</v>
      </c>
    </row>
  </sheetData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42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2" sqref="M22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16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10</v>
      </c>
      <c r="M4" s="3">
        <v>4.8</v>
      </c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>
        <v>30</v>
      </c>
      <c r="K5" s="3">
        <v>17.7</v>
      </c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>
        <v>25.4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3.6</v>
      </c>
      <c r="D7" s="3"/>
      <c r="E7" s="3"/>
      <c r="F7" s="3"/>
      <c r="G7" s="3">
        <v>13.1</v>
      </c>
      <c r="H7" s="3">
        <v>12.9</v>
      </c>
      <c r="I7" s="3"/>
      <c r="J7" s="3"/>
      <c r="K7" s="3"/>
      <c r="L7" s="3"/>
      <c r="M7" s="3"/>
    </row>
    <row r="8" spans="1:13" ht="12.75">
      <c r="A8">
        <f t="shared" si="0"/>
        <v>5</v>
      </c>
      <c r="B8" s="3">
        <v>11.6</v>
      </c>
      <c r="C8" s="3"/>
      <c r="D8" s="3"/>
      <c r="E8" s="3">
        <v>14.6</v>
      </c>
      <c r="F8" s="3">
        <v>8.1</v>
      </c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>
        <v>24.7</v>
      </c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8.6</v>
      </c>
      <c r="M10" s="3">
        <v>12.4</v>
      </c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>
        <v>16.1</v>
      </c>
      <c r="K11" s="3">
        <v>17.7</v>
      </c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>
        <v>12.8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10</v>
      </c>
      <c r="D13" s="3"/>
      <c r="E13" s="3"/>
      <c r="F13" s="3"/>
      <c r="G13" s="3">
        <v>28.8</v>
      </c>
      <c r="H13" s="3">
        <v>15</v>
      </c>
      <c r="I13" s="3"/>
      <c r="J13" s="3"/>
      <c r="K13" s="3"/>
      <c r="L13" s="3"/>
      <c r="M13" s="3"/>
    </row>
    <row r="14" spans="1:13" ht="12.75">
      <c r="A14">
        <f t="shared" si="0"/>
        <v>11</v>
      </c>
      <c r="B14" s="3">
        <v>26.4</v>
      </c>
      <c r="C14" s="3"/>
      <c r="D14" s="3"/>
      <c r="E14" s="3">
        <v>25.7</v>
      </c>
      <c r="F14" s="3">
        <v>8.7</v>
      </c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>
        <v>14.1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20.6</v>
      </c>
      <c r="M16" s="3">
        <v>28.4</v>
      </c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>
        <v>18.7</v>
      </c>
      <c r="K17" s="3">
        <v>10.6</v>
      </c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>
        <v>15.6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7.5</v>
      </c>
      <c r="D19" s="3"/>
      <c r="E19" s="3"/>
      <c r="F19" s="3"/>
      <c r="G19" s="3">
        <v>13.1</v>
      </c>
      <c r="H19" s="3">
        <v>21.5</v>
      </c>
      <c r="I19" s="3"/>
      <c r="J19" s="3"/>
      <c r="K19" s="3"/>
      <c r="L19" s="3"/>
      <c r="M19" s="3"/>
    </row>
    <row r="20" spans="1:13" ht="12.75">
      <c r="A20">
        <f t="shared" si="0"/>
        <v>17</v>
      </c>
      <c r="B20" s="3">
        <v>44.2</v>
      </c>
      <c r="C20" s="3"/>
      <c r="D20" s="3"/>
      <c r="E20" s="3">
        <v>8.2</v>
      </c>
      <c r="F20" s="3">
        <v>11.2</v>
      </c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>
        <v>20.1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18.8</v>
      </c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>
        <v>6.9</v>
      </c>
      <c r="K23" s="3">
        <v>25.1</v>
      </c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>
        <v>16.4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8.6</v>
      </c>
      <c r="D25" s="3"/>
      <c r="E25" s="3"/>
      <c r="F25" s="3"/>
      <c r="G25" s="3">
        <v>10.7</v>
      </c>
      <c r="H25" s="3">
        <v>26.1</v>
      </c>
      <c r="I25" s="3"/>
      <c r="J25" s="3"/>
      <c r="K25" s="3"/>
      <c r="L25" s="3"/>
      <c r="M25" s="3"/>
    </row>
    <row r="26" spans="1:13" ht="12.75">
      <c r="A26">
        <f t="shared" si="0"/>
        <v>23</v>
      </c>
      <c r="B26" s="3">
        <v>6.6</v>
      </c>
      <c r="C26" s="3"/>
      <c r="D26" s="3"/>
      <c r="E26" s="3">
        <v>13.2</v>
      </c>
      <c r="F26" s="3">
        <v>14.2</v>
      </c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>
        <v>12.2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20</v>
      </c>
      <c r="M28" s="5">
        <v>3.2</v>
      </c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>
        <v>9.3</v>
      </c>
      <c r="L29" s="3"/>
      <c r="M29" s="5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>
        <v>5.8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11.5</v>
      </c>
      <c r="D31" s="3"/>
      <c r="E31" s="3"/>
      <c r="F31" s="3"/>
      <c r="G31" s="3"/>
      <c r="H31" s="3">
        <v>9</v>
      </c>
      <c r="I31" s="3"/>
      <c r="J31" s="3"/>
      <c r="K31" s="3"/>
      <c r="L31" s="3"/>
      <c r="M31" s="5"/>
    </row>
    <row r="32" spans="1:13" ht="12.75">
      <c r="A32">
        <f t="shared" si="0"/>
        <v>29</v>
      </c>
      <c r="B32" s="3">
        <v>8.6</v>
      </c>
      <c r="C32" s="3"/>
      <c r="D32" s="3"/>
      <c r="E32" s="3">
        <v>14</v>
      </c>
      <c r="F32" s="3">
        <v>10.1</v>
      </c>
      <c r="G32" s="3"/>
      <c r="H32" s="3"/>
      <c r="I32" s="3"/>
      <c r="J32" s="3"/>
      <c r="K32" s="3"/>
      <c r="L32" s="3"/>
      <c r="M32" s="5"/>
    </row>
    <row r="33" spans="1:13" ht="12.75">
      <c r="A33">
        <f t="shared" si="0"/>
        <v>30</v>
      </c>
      <c r="B33" s="3"/>
      <c r="C33" s="3"/>
      <c r="D33" s="3">
        <v>12.2</v>
      </c>
      <c r="E33" s="3"/>
      <c r="F33" s="3"/>
      <c r="G33" s="3"/>
      <c r="H33" s="3"/>
      <c r="I33" s="3"/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">
        <v>19.8</v>
      </c>
    </row>
    <row r="35" spans="1:30" ht="12.75">
      <c r="A35" t="s">
        <v>2</v>
      </c>
      <c r="B35" s="2">
        <f aca="true" t="shared" si="1" ref="B35:M35">MAX(B4:B34)</f>
        <v>44.2</v>
      </c>
      <c r="C35" s="2">
        <f t="shared" si="1"/>
        <v>11.5</v>
      </c>
      <c r="D35" s="2">
        <f t="shared" si="1"/>
        <v>24.7</v>
      </c>
      <c r="E35" s="2">
        <f t="shared" si="1"/>
        <v>25.7</v>
      </c>
      <c r="F35" s="2">
        <f t="shared" si="1"/>
        <v>14.2</v>
      </c>
      <c r="G35" s="2">
        <f>MAX(G4:G34)</f>
        <v>28.8</v>
      </c>
      <c r="H35" s="2">
        <f>MAX(H4:H34)</f>
        <v>26.1</v>
      </c>
      <c r="I35" s="2">
        <f>MAX(I4:I34)</f>
        <v>25.4</v>
      </c>
      <c r="J35" s="2">
        <f t="shared" si="1"/>
        <v>30</v>
      </c>
      <c r="K35" s="2">
        <f t="shared" si="1"/>
        <v>25.1</v>
      </c>
      <c r="L35" s="2">
        <f t="shared" si="1"/>
        <v>20.6</v>
      </c>
      <c r="M35" s="2">
        <f t="shared" si="1"/>
        <v>28.4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7" spans="1:14" ht="12.75">
      <c r="A37" t="s">
        <v>3</v>
      </c>
      <c r="B37">
        <f>MAX(B4:M34)</f>
        <v>44.2</v>
      </c>
      <c r="D37" t="s">
        <v>4</v>
      </c>
      <c r="E37" s="2">
        <f>AVERAGE(B4:M34)</f>
        <v>15.08275862068966</v>
      </c>
      <c r="G37" t="s">
        <v>5</v>
      </c>
      <c r="H37" s="2">
        <f>STDEV(B4:M34)</f>
        <v>7.81714575117412</v>
      </c>
      <c r="J37" t="s">
        <v>6</v>
      </c>
      <c r="K37">
        <f>COUNT(B4:M34)</f>
        <v>58</v>
      </c>
      <c r="M37" t="s">
        <v>26</v>
      </c>
      <c r="N37" s="2">
        <f>K37/61*100</f>
        <v>95.08196721311475</v>
      </c>
    </row>
    <row r="39" spans="3:13" ht="12.75">
      <c r="C39" t="s">
        <v>23</v>
      </c>
      <c r="D39" s="2">
        <f>COUNT(B4:D34)/15*100</f>
        <v>100</v>
      </c>
      <c r="F39" t="s">
        <v>25</v>
      </c>
      <c r="G39" s="2">
        <f>COUNT(E4:G34)/16*100</f>
        <v>87.5</v>
      </c>
      <c r="I39" t="s">
        <v>24</v>
      </c>
      <c r="J39" s="2">
        <f>COUNT(H4:J34)/15*100</f>
        <v>93.33333333333333</v>
      </c>
      <c r="L39" t="s">
        <v>27</v>
      </c>
      <c r="M39" s="2">
        <f>COUNT(K4:M34)/15*100</f>
        <v>100</v>
      </c>
    </row>
    <row r="41" spans="1:3" ht="12.75">
      <c r="A41" t="s">
        <v>32</v>
      </c>
      <c r="C41" s="4">
        <f>PERCENTILE(B4:M34,0.98)</f>
        <v>29.832</v>
      </c>
    </row>
    <row r="42" spans="1:13" ht="12.75">
      <c r="A42" t="s">
        <v>31</v>
      </c>
      <c r="B42" s="3">
        <f>COUNT(B4:B34)/5*100</f>
        <v>100</v>
      </c>
      <c r="C42" s="3">
        <f>COUNT(C4:C34)/5*100</f>
        <v>100</v>
      </c>
      <c r="D42" s="3">
        <f>COUNT(D4:D34)/5*100</f>
        <v>100</v>
      </c>
      <c r="E42" s="3">
        <f>COUNT(E4:E34)/5*100</f>
        <v>100</v>
      </c>
      <c r="F42" s="3">
        <f>COUNT(F4:F34)/5*100</f>
        <v>100</v>
      </c>
      <c r="G42" s="3">
        <f aca="true" t="shared" si="2" ref="G42:M42">COUNT(G4:G34)/5*100</f>
        <v>80</v>
      </c>
      <c r="H42" s="3">
        <f>COUNT(H4:H34)/5*100</f>
        <v>100</v>
      </c>
      <c r="I42" s="3">
        <f>COUNT(I4:I34)/6*100</f>
        <v>83.33333333333334</v>
      </c>
      <c r="J42" s="3">
        <f t="shared" si="2"/>
        <v>80</v>
      </c>
      <c r="K42" s="3">
        <f t="shared" si="2"/>
        <v>100</v>
      </c>
      <c r="L42" s="3">
        <f t="shared" si="2"/>
        <v>100</v>
      </c>
      <c r="M42" s="3">
        <f t="shared" si="2"/>
        <v>100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30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7" ht="12.75">
      <c r="A35" t="s">
        <v>2</v>
      </c>
      <c r="B35" s="2">
        <f>MAX(B8:B34)</f>
        <v>0</v>
      </c>
      <c r="C35" s="2">
        <f aca="true" t="shared" si="1" ref="C35:M35">MAX(C4:C34)</f>
        <v>0</v>
      </c>
      <c r="D35" s="2">
        <f>MAX(D4:D34)</f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>MAX(H4:H34)</f>
        <v>0</v>
      </c>
      <c r="I35" s="2">
        <f>MAX(I4:I34)</f>
        <v>0</v>
      </c>
      <c r="J35" s="2">
        <f t="shared" si="1"/>
        <v>0</v>
      </c>
      <c r="K35" s="2">
        <f>MAX(K4:K34)</f>
        <v>0</v>
      </c>
      <c r="L35" s="2">
        <f t="shared" si="1"/>
        <v>0</v>
      </c>
      <c r="M35" s="2">
        <f t="shared" si="1"/>
        <v>0</v>
      </c>
      <c r="N35" s="2"/>
      <c r="O35" s="2"/>
      <c r="P35" s="2"/>
      <c r="Q35" s="2"/>
    </row>
    <row r="37" spans="1:14" ht="12.75">
      <c r="A37" t="s">
        <v>3</v>
      </c>
      <c r="B37">
        <f>MAX(B4:M34)</f>
        <v>0</v>
      </c>
      <c r="D37" t="s">
        <v>4</v>
      </c>
      <c r="E37" s="2" t="e">
        <f>AVERAGE(B4:M34)</f>
        <v>#DIV/0!</v>
      </c>
      <c r="G37" t="s">
        <v>5</v>
      </c>
      <c r="H37" s="2" t="e">
        <f>STDEV(B4:M34)</f>
        <v>#DIV/0!</v>
      </c>
      <c r="J37" t="s">
        <v>6</v>
      </c>
      <c r="K37">
        <f>COUNT(B4:M34)</f>
        <v>0</v>
      </c>
      <c r="M37" t="s">
        <v>26</v>
      </c>
      <c r="N37" s="2">
        <f>K37/122*100</f>
        <v>0</v>
      </c>
    </row>
    <row r="39" spans="3:13" ht="12.75">
      <c r="C39" t="s">
        <v>23</v>
      </c>
      <c r="D39" s="2">
        <f>COUNT(B4:D34)/30*100</f>
        <v>0</v>
      </c>
      <c r="F39" t="s">
        <v>25</v>
      </c>
      <c r="G39" s="2">
        <f>COUNT(E4:G34)/30*100</f>
        <v>0</v>
      </c>
      <c r="I39" t="s">
        <v>24</v>
      </c>
      <c r="J39" s="2">
        <f>COUNT(H4:J34)/31*100</f>
        <v>0</v>
      </c>
      <c r="L39" t="s">
        <v>27</v>
      </c>
      <c r="M39" s="2">
        <f>COUNT(K4:M34)/31*100</f>
        <v>0</v>
      </c>
    </row>
    <row r="41" spans="1:3" ht="12.75">
      <c r="A41" t="s">
        <v>32</v>
      </c>
      <c r="C41" s="4" t="e">
        <f>PERCENTILE(B4:M34,0.98)</f>
        <v>#NUM!</v>
      </c>
    </row>
    <row r="42" spans="1:13" ht="12.75">
      <c r="A42" t="s">
        <v>31</v>
      </c>
      <c r="B42" s="3">
        <f>COUNT(B4:B34)/11*100</f>
        <v>0</v>
      </c>
      <c r="C42" s="3">
        <f>COUNT(C4:C34)/9*100</f>
        <v>0</v>
      </c>
      <c r="D42" s="3">
        <f>COUNT(D4:D34)/11*100</f>
        <v>0</v>
      </c>
      <c r="E42" s="3">
        <f>COUNT(E4:E34)/10*100</f>
        <v>0</v>
      </c>
      <c r="F42" s="3">
        <f>COUNT(F4:F34)/10*100</f>
        <v>0</v>
      </c>
      <c r="G42" s="3">
        <f>COUNT(G4:G34)/10*100</f>
        <v>0</v>
      </c>
      <c r="H42" s="3">
        <f>COUNT(H4:H34)/11*100</f>
        <v>0</v>
      </c>
      <c r="I42" s="3">
        <f>COUNT(I4:I34)/10*100</f>
        <v>0</v>
      </c>
      <c r="J42" s="3">
        <f>COUNT(J4:J34)/10*100</f>
        <v>0</v>
      </c>
      <c r="K42" s="3">
        <f>COUNT(K4:K34)/10*100</f>
        <v>0</v>
      </c>
      <c r="L42" s="3">
        <f>COUNT(L4:L34)/10*100</f>
        <v>0</v>
      </c>
      <c r="M42" s="3">
        <f>COUNT(M4:M34)/11*100</f>
        <v>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3" sqref="M33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17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>
        <v>6.3</v>
      </c>
      <c r="D4" s="3"/>
      <c r="E4" s="3"/>
      <c r="F4" s="3"/>
      <c r="G4" s="3">
        <v>17.5</v>
      </c>
      <c r="H4" s="3">
        <v>23.9</v>
      </c>
      <c r="I4" s="3"/>
      <c r="J4" s="3"/>
      <c r="K4" s="3"/>
      <c r="L4" s="3">
        <v>12.5</v>
      </c>
      <c r="M4" s="3">
        <v>6.8</v>
      </c>
    </row>
    <row r="5" spans="1:13" ht="12.75">
      <c r="A5">
        <f aca="true" t="shared" si="0" ref="A5:A34">+A4+1</f>
        <v>2</v>
      </c>
      <c r="B5" s="3"/>
      <c r="C5" s="3"/>
      <c r="D5" s="3"/>
      <c r="E5" s="3">
        <v>12.9</v>
      </c>
      <c r="F5" s="3">
        <v>14.3</v>
      </c>
      <c r="G5" s="3"/>
      <c r="H5" s="3"/>
      <c r="I5" s="3"/>
      <c r="J5" s="3">
        <v>25.1</v>
      </c>
      <c r="K5" s="3"/>
      <c r="L5" s="3"/>
      <c r="M5" s="3"/>
    </row>
    <row r="6" spans="1:13" ht="12.75">
      <c r="A6">
        <f t="shared" si="0"/>
        <v>3</v>
      </c>
      <c r="B6" s="3"/>
      <c r="C6" s="3"/>
      <c r="D6" s="3">
        <v>11.1</v>
      </c>
      <c r="E6" s="3"/>
      <c r="F6" s="3"/>
      <c r="G6" s="3"/>
      <c r="H6" s="3"/>
      <c r="I6" s="3">
        <v>28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4</v>
      </c>
      <c r="D7" s="3"/>
      <c r="E7" s="3"/>
      <c r="F7" s="3"/>
      <c r="G7" s="3">
        <v>13.9</v>
      </c>
      <c r="H7" s="3">
        <v>6.1</v>
      </c>
      <c r="I7" s="3"/>
      <c r="J7" s="3"/>
      <c r="K7" s="3"/>
      <c r="L7" s="3">
        <v>7.8</v>
      </c>
      <c r="M7" s="3">
        <v>7.9</v>
      </c>
    </row>
    <row r="8" spans="1:13" ht="12.75">
      <c r="A8">
        <f t="shared" si="0"/>
        <v>5</v>
      </c>
      <c r="B8" s="3">
        <v>12.1</v>
      </c>
      <c r="C8" s="3"/>
      <c r="D8" s="3"/>
      <c r="E8" s="3">
        <v>13.3</v>
      </c>
      <c r="F8" s="3">
        <v>6.9</v>
      </c>
      <c r="G8" s="3"/>
      <c r="H8" s="3"/>
      <c r="I8" s="3"/>
      <c r="J8" s="3">
        <v>17.2</v>
      </c>
      <c r="K8" s="3">
        <v>22.1</v>
      </c>
      <c r="L8" s="3"/>
      <c r="M8" s="3"/>
    </row>
    <row r="9" spans="1:13" ht="12.75">
      <c r="A9">
        <f t="shared" si="0"/>
        <v>6</v>
      </c>
      <c r="B9" s="3">
        <v>6.1</v>
      </c>
      <c r="C9" s="3"/>
      <c r="D9" s="3">
        <v>18.7</v>
      </c>
      <c r="E9" s="3"/>
      <c r="F9" s="3"/>
      <c r="G9" s="3"/>
      <c r="H9" s="3"/>
      <c r="I9" s="3">
        <v>14.3</v>
      </c>
      <c r="J9" s="3"/>
      <c r="K9" s="3"/>
      <c r="L9" s="3"/>
      <c r="M9" s="3"/>
    </row>
    <row r="10" spans="1:13" ht="12.75">
      <c r="A10">
        <f t="shared" si="0"/>
        <v>7</v>
      </c>
      <c r="B10" s="3"/>
      <c r="C10" s="3">
        <v>9.2</v>
      </c>
      <c r="D10" s="3"/>
      <c r="E10" s="3"/>
      <c r="F10" s="3"/>
      <c r="G10" s="3">
        <v>15.4</v>
      </c>
      <c r="H10" s="3">
        <v>14.6</v>
      </c>
      <c r="I10" s="3"/>
      <c r="J10" s="3"/>
      <c r="K10" s="3"/>
      <c r="L10" s="3">
        <v>11</v>
      </c>
      <c r="M10" s="6">
        <v>7.5</v>
      </c>
    </row>
    <row r="11" spans="1:13" ht="12.75">
      <c r="A11">
        <f t="shared" si="0"/>
        <v>8</v>
      </c>
      <c r="B11" s="3">
        <v>6.3</v>
      </c>
      <c r="C11" s="3"/>
      <c r="D11" s="3"/>
      <c r="E11" s="3">
        <v>8.6</v>
      </c>
      <c r="F11" s="3">
        <v>15.3</v>
      </c>
      <c r="G11" s="3"/>
      <c r="H11" s="3"/>
      <c r="I11" s="3"/>
      <c r="J11" s="3">
        <v>29</v>
      </c>
      <c r="K11" s="3">
        <v>10.8</v>
      </c>
      <c r="L11" s="3"/>
      <c r="M11" s="6"/>
    </row>
    <row r="12" spans="1:13" ht="12.75">
      <c r="A12">
        <f t="shared" si="0"/>
        <v>9</v>
      </c>
      <c r="B12" s="3"/>
      <c r="C12" s="3"/>
      <c r="D12" s="3">
        <v>10</v>
      </c>
      <c r="E12" s="3"/>
      <c r="F12" s="3"/>
      <c r="G12" s="3"/>
      <c r="H12" s="3"/>
      <c r="I12" s="3">
        <v>17.5</v>
      </c>
      <c r="J12" s="3"/>
      <c r="K12" s="3"/>
      <c r="L12" s="3"/>
      <c r="M12" s="6"/>
    </row>
    <row r="13" spans="1:13" ht="12.75">
      <c r="A13">
        <f t="shared" si="0"/>
        <v>10</v>
      </c>
      <c r="B13" s="3"/>
      <c r="C13" s="3">
        <v>8</v>
      </c>
      <c r="D13" s="3"/>
      <c r="E13" s="3"/>
      <c r="F13" s="3"/>
      <c r="G13" s="3">
        <v>17.7</v>
      </c>
      <c r="H13" s="3">
        <v>11.1</v>
      </c>
      <c r="I13" s="3"/>
      <c r="J13" s="3"/>
      <c r="K13" s="3"/>
      <c r="L13" s="3">
        <v>9.4</v>
      </c>
      <c r="M13" s="6">
        <v>7.3</v>
      </c>
    </row>
    <row r="14" spans="1:13" ht="12.75">
      <c r="A14">
        <f t="shared" si="0"/>
        <v>11</v>
      </c>
      <c r="B14" s="3">
        <v>18.3</v>
      </c>
      <c r="C14" s="3"/>
      <c r="D14" s="3"/>
      <c r="E14" s="3">
        <v>13.7</v>
      </c>
      <c r="F14" s="3">
        <v>4.3</v>
      </c>
      <c r="G14" s="3"/>
      <c r="H14" s="3"/>
      <c r="I14" s="3"/>
      <c r="J14" s="3">
        <v>8.1</v>
      </c>
      <c r="K14" s="3">
        <v>13.9</v>
      </c>
      <c r="L14" s="3"/>
      <c r="M14" s="6"/>
    </row>
    <row r="15" spans="1:13" ht="12.75">
      <c r="A15">
        <f t="shared" si="0"/>
        <v>12</v>
      </c>
      <c r="B15" s="3"/>
      <c r="C15" s="3"/>
      <c r="D15" s="3">
        <v>8.6</v>
      </c>
      <c r="E15" s="3"/>
      <c r="F15" s="3"/>
      <c r="G15" s="3"/>
      <c r="H15" s="3"/>
      <c r="I15" s="3">
        <v>7.9</v>
      </c>
      <c r="J15" s="3"/>
      <c r="K15" s="3"/>
      <c r="L15" s="3"/>
      <c r="M15" s="6"/>
    </row>
    <row r="16" spans="1:13" ht="12.75">
      <c r="A16">
        <f t="shared" si="0"/>
        <v>13</v>
      </c>
      <c r="B16" s="3"/>
      <c r="C16" s="3">
        <v>6.3</v>
      </c>
      <c r="D16" s="3"/>
      <c r="E16" s="3"/>
      <c r="F16" s="3"/>
      <c r="G16" s="3">
        <v>24</v>
      </c>
      <c r="H16" s="3">
        <v>14.6</v>
      </c>
      <c r="I16" s="3"/>
      <c r="J16" s="3"/>
      <c r="K16" s="3"/>
      <c r="L16" s="3">
        <v>8.5</v>
      </c>
      <c r="M16" s="6">
        <v>8.8</v>
      </c>
    </row>
    <row r="17" spans="1:13" ht="12.75">
      <c r="A17">
        <f t="shared" si="0"/>
        <v>14</v>
      </c>
      <c r="B17" s="3">
        <v>3.5</v>
      </c>
      <c r="C17" s="3"/>
      <c r="D17" s="3"/>
      <c r="E17" s="3">
        <v>21.7</v>
      </c>
      <c r="F17" s="3">
        <v>8.9</v>
      </c>
      <c r="G17" s="3"/>
      <c r="H17" s="3"/>
      <c r="I17" s="3"/>
      <c r="J17" s="3">
        <v>10.3</v>
      </c>
      <c r="K17" s="3">
        <v>10.3</v>
      </c>
      <c r="L17" s="3"/>
      <c r="M17" s="6"/>
    </row>
    <row r="18" spans="1:13" ht="12.75">
      <c r="A18">
        <f t="shared" si="0"/>
        <v>15</v>
      </c>
      <c r="B18" s="3"/>
      <c r="C18" s="3"/>
      <c r="D18" s="3">
        <v>5.6</v>
      </c>
      <c r="E18" s="3"/>
      <c r="F18" s="3"/>
      <c r="G18" s="3"/>
      <c r="H18" s="3"/>
      <c r="I18" s="3">
        <v>13.1</v>
      </c>
      <c r="J18" s="3"/>
      <c r="K18" s="3"/>
      <c r="L18" s="3"/>
      <c r="M18" s="6"/>
    </row>
    <row r="19" spans="1:13" ht="12.75">
      <c r="A19">
        <f t="shared" si="0"/>
        <v>16</v>
      </c>
      <c r="B19" s="3"/>
      <c r="C19" s="3">
        <v>7.3</v>
      </c>
      <c r="D19" s="3"/>
      <c r="E19" s="3"/>
      <c r="F19" s="3"/>
      <c r="G19" s="3">
        <v>15.9</v>
      </c>
      <c r="H19" s="3">
        <v>30.7</v>
      </c>
      <c r="I19" s="3"/>
      <c r="J19" s="3"/>
      <c r="K19" s="3"/>
      <c r="L19" s="3">
        <v>13.9</v>
      </c>
      <c r="M19" s="6">
        <v>9.6</v>
      </c>
    </row>
    <row r="20" spans="1:13" ht="12.75">
      <c r="A20">
        <f t="shared" si="0"/>
        <v>17</v>
      </c>
      <c r="B20" s="3">
        <v>7.7</v>
      </c>
      <c r="C20" s="3"/>
      <c r="D20" s="3"/>
      <c r="E20" s="3">
        <v>16.5</v>
      </c>
      <c r="F20" s="3">
        <v>8.2</v>
      </c>
      <c r="G20" s="3"/>
      <c r="H20" s="3"/>
      <c r="I20" s="3"/>
      <c r="J20" s="3">
        <v>10.4</v>
      </c>
      <c r="K20" s="3">
        <v>5.8</v>
      </c>
      <c r="L20" s="3"/>
      <c r="M20" s="6"/>
    </row>
    <row r="21" spans="1:13" ht="12.75">
      <c r="A21">
        <f t="shared" si="0"/>
        <v>18</v>
      </c>
      <c r="B21" s="3"/>
      <c r="C21" s="3"/>
      <c r="D21" s="3">
        <v>18.4</v>
      </c>
      <c r="E21" s="3"/>
      <c r="F21" s="3"/>
      <c r="G21" s="3"/>
      <c r="H21" s="3"/>
      <c r="I21" s="3">
        <v>20.3</v>
      </c>
      <c r="J21" s="3"/>
      <c r="K21" s="3"/>
      <c r="L21" s="3"/>
      <c r="M21" s="6"/>
    </row>
    <row r="22" spans="1:13" ht="12.75">
      <c r="A22">
        <f t="shared" si="0"/>
        <v>19</v>
      </c>
      <c r="B22" s="3"/>
      <c r="C22" s="3">
        <v>4.9</v>
      </c>
      <c r="D22" s="3"/>
      <c r="E22" s="3"/>
      <c r="F22" s="3"/>
      <c r="G22" s="3">
        <v>8.8</v>
      </c>
      <c r="H22" s="3">
        <v>38</v>
      </c>
      <c r="I22" s="3"/>
      <c r="J22" s="3"/>
      <c r="K22" s="3"/>
      <c r="L22" s="3">
        <v>11.7</v>
      </c>
      <c r="M22" s="6">
        <v>12.6</v>
      </c>
    </row>
    <row r="23" spans="1:13" ht="12.75">
      <c r="A23">
        <f t="shared" si="0"/>
        <v>20</v>
      </c>
      <c r="B23" s="3">
        <v>6.8</v>
      </c>
      <c r="C23" s="3"/>
      <c r="D23" s="3"/>
      <c r="E23" s="3">
        <v>16.1</v>
      </c>
      <c r="F23" s="3">
        <v>32.5</v>
      </c>
      <c r="G23" s="3"/>
      <c r="H23" s="3"/>
      <c r="I23" s="3"/>
      <c r="J23" s="3">
        <v>6.3</v>
      </c>
      <c r="K23" s="3">
        <v>5</v>
      </c>
      <c r="L23" s="3"/>
      <c r="M23" s="6"/>
    </row>
    <row r="24" spans="1:13" ht="12.75">
      <c r="A24">
        <f t="shared" si="0"/>
        <v>21</v>
      </c>
      <c r="B24" s="3"/>
      <c r="C24" s="3"/>
      <c r="D24" s="3">
        <v>4.9</v>
      </c>
      <c r="E24" s="3"/>
      <c r="F24" s="3"/>
      <c r="G24" s="3"/>
      <c r="H24" s="3"/>
      <c r="I24" s="3">
        <v>22.1</v>
      </c>
      <c r="J24" s="3"/>
      <c r="K24" s="3"/>
      <c r="L24" s="3"/>
      <c r="M24" s="6"/>
    </row>
    <row r="25" spans="1:13" ht="12.75">
      <c r="A25">
        <f t="shared" si="0"/>
        <v>22</v>
      </c>
      <c r="B25" s="3"/>
      <c r="C25" s="3">
        <v>5.3</v>
      </c>
      <c r="D25" s="3"/>
      <c r="E25" s="3"/>
      <c r="F25" s="3"/>
      <c r="G25" s="3">
        <v>10.7</v>
      </c>
      <c r="H25" s="3">
        <v>18.3</v>
      </c>
      <c r="I25" s="3"/>
      <c r="J25" s="3"/>
      <c r="K25" s="3"/>
      <c r="L25" s="3">
        <v>4.9</v>
      </c>
      <c r="M25" s="6">
        <v>3.5</v>
      </c>
    </row>
    <row r="26" spans="1:13" ht="12.75">
      <c r="A26">
        <f t="shared" si="0"/>
        <v>23</v>
      </c>
      <c r="B26" s="3">
        <v>6.8</v>
      </c>
      <c r="C26" s="3"/>
      <c r="D26" s="3"/>
      <c r="E26" s="3">
        <v>11.7</v>
      </c>
      <c r="F26" s="3">
        <v>19.5</v>
      </c>
      <c r="G26" s="3"/>
      <c r="H26" s="3"/>
      <c r="I26" s="3"/>
      <c r="J26" s="3">
        <v>7.8</v>
      </c>
      <c r="K26" s="3">
        <v>6.5</v>
      </c>
      <c r="L26" s="3"/>
      <c r="M26" s="6"/>
    </row>
    <row r="27" spans="1:13" ht="12.75">
      <c r="A27">
        <f t="shared" si="0"/>
        <v>24</v>
      </c>
      <c r="B27" s="3"/>
      <c r="C27" s="3"/>
      <c r="D27" s="3">
        <v>9.7</v>
      </c>
      <c r="E27" s="3"/>
      <c r="F27" s="3"/>
      <c r="G27" s="3"/>
      <c r="H27" s="3"/>
      <c r="I27" s="3">
        <v>9.6</v>
      </c>
      <c r="J27" s="3"/>
      <c r="K27" s="3"/>
      <c r="L27" s="3"/>
      <c r="M27" s="6"/>
    </row>
    <row r="28" spans="1:13" ht="12.75">
      <c r="A28">
        <f t="shared" si="0"/>
        <v>25</v>
      </c>
      <c r="B28" s="3"/>
      <c r="C28" s="3">
        <v>6.3</v>
      </c>
      <c r="D28" s="3"/>
      <c r="E28" s="3"/>
      <c r="F28" s="3"/>
      <c r="G28" s="3">
        <v>14.8</v>
      </c>
      <c r="H28" s="3">
        <v>7.6</v>
      </c>
      <c r="I28" s="3"/>
      <c r="J28" s="3"/>
      <c r="K28" s="3"/>
      <c r="L28" s="3">
        <v>17.2</v>
      </c>
      <c r="M28" s="6">
        <v>3.3</v>
      </c>
    </row>
    <row r="29" spans="1:13" ht="12.75">
      <c r="A29">
        <f t="shared" si="0"/>
        <v>26</v>
      </c>
      <c r="B29" s="3">
        <v>4.2</v>
      </c>
      <c r="C29" s="3"/>
      <c r="D29" s="3"/>
      <c r="E29" s="3">
        <v>7.8</v>
      </c>
      <c r="F29" s="3">
        <v>9.7</v>
      </c>
      <c r="G29" s="3"/>
      <c r="H29" s="3"/>
      <c r="I29" s="3"/>
      <c r="J29" s="3">
        <v>10.1</v>
      </c>
      <c r="K29" s="3">
        <v>11.1</v>
      </c>
      <c r="L29" s="3"/>
      <c r="M29" s="6"/>
    </row>
    <row r="30" spans="1:13" ht="12.75">
      <c r="A30">
        <f t="shared" si="0"/>
        <v>27</v>
      </c>
      <c r="B30" s="3"/>
      <c r="C30" s="3"/>
      <c r="D30" s="3">
        <v>16.6</v>
      </c>
      <c r="E30" s="3"/>
      <c r="F30" s="3"/>
      <c r="G30" s="3"/>
      <c r="H30" s="3"/>
      <c r="I30" s="3">
        <v>8.5</v>
      </c>
      <c r="J30" s="3"/>
      <c r="K30" s="3"/>
      <c r="L30" s="3"/>
      <c r="M30" s="6"/>
    </row>
    <row r="31" spans="1:13" ht="12.75">
      <c r="A31">
        <f t="shared" si="0"/>
        <v>28</v>
      </c>
      <c r="B31" s="3"/>
      <c r="C31" s="3">
        <v>17.6</v>
      </c>
      <c r="D31" s="3"/>
      <c r="E31" s="3"/>
      <c r="F31" s="3"/>
      <c r="G31" s="3">
        <v>13.2</v>
      </c>
      <c r="H31" s="3">
        <v>39.5</v>
      </c>
      <c r="I31" s="3"/>
      <c r="J31" s="3"/>
      <c r="K31" s="3"/>
      <c r="L31" s="3">
        <v>15.7</v>
      </c>
      <c r="M31" s="6">
        <v>6.6</v>
      </c>
    </row>
    <row r="32" spans="1:13" ht="12.75">
      <c r="A32">
        <f t="shared" si="0"/>
        <v>29</v>
      </c>
      <c r="B32" s="3">
        <v>6.3</v>
      </c>
      <c r="C32" s="3"/>
      <c r="D32" s="3"/>
      <c r="E32" s="3">
        <v>12.2</v>
      </c>
      <c r="F32" s="3">
        <v>8.3</v>
      </c>
      <c r="G32" s="3"/>
      <c r="H32" s="3"/>
      <c r="I32" s="3"/>
      <c r="J32" s="3"/>
      <c r="K32" s="3">
        <v>9.6</v>
      </c>
      <c r="L32" s="3"/>
      <c r="M32" s="6"/>
    </row>
    <row r="33" spans="1:13" ht="12.75">
      <c r="A33">
        <f t="shared" si="0"/>
        <v>30</v>
      </c>
      <c r="B33" s="3"/>
      <c r="C33" s="3"/>
      <c r="D33" s="3">
        <v>12.1</v>
      </c>
      <c r="E33" s="3"/>
      <c r="F33" s="3"/>
      <c r="G33" s="3"/>
      <c r="H33" s="3"/>
      <c r="I33" s="3">
        <v>8.3</v>
      </c>
      <c r="J33" s="3"/>
      <c r="K33" s="3"/>
      <c r="L33" s="3"/>
      <c r="M33" s="6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>
        <v>20.7</v>
      </c>
      <c r="I34" s="3"/>
      <c r="J34" s="3"/>
      <c r="K34" s="3"/>
      <c r="L34" s="3"/>
      <c r="M34" s="6">
        <v>4.3</v>
      </c>
    </row>
    <row r="35" spans="1:17" ht="12.75">
      <c r="A35" t="s">
        <v>2</v>
      </c>
      <c r="B35" s="2">
        <f>MAX(B4:B34)</f>
        <v>18.3</v>
      </c>
      <c r="C35" s="2">
        <f aca="true" t="shared" si="1" ref="C35:M35">MAX(C4:C34)</f>
        <v>17.6</v>
      </c>
      <c r="D35" s="2">
        <f>MAX(D4:D34)</f>
        <v>18.7</v>
      </c>
      <c r="E35" s="2">
        <f>MAX(E6:E34)</f>
        <v>21.7</v>
      </c>
      <c r="F35" s="2">
        <f t="shared" si="1"/>
        <v>32.5</v>
      </c>
      <c r="G35" s="2">
        <f t="shared" si="1"/>
        <v>24</v>
      </c>
      <c r="H35" s="2">
        <f>MAX(H4:H34)</f>
        <v>39.5</v>
      </c>
      <c r="I35" s="2">
        <f>MAX(I4:I34)</f>
        <v>28</v>
      </c>
      <c r="J35" s="2">
        <f t="shared" si="1"/>
        <v>29</v>
      </c>
      <c r="K35" s="2">
        <f>MAX(K4:K34)</f>
        <v>22.1</v>
      </c>
      <c r="L35" s="2">
        <f t="shared" si="1"/>
        <v>17.2</v>
      </c>
      <c r="M35" s="2">
        <f t="shared" si="1"/>
        <v>12.6</v>
      </c>
      <c r="N35" s="2"/>
      <c r="O35" s="2"/>
      <c r="P35" s="2"/>
      <c r="Q35" s="2"/>
    </row>
    <row r="37" spans="1:14" ht="12.75">
      <c r="A37" t="s">
        <v>3</v>
      </c>
      <c r="B37">
        <f>MAX(B4:M34)</f>
        <v>39.5</v>
      </c>
      <c r="D37" t="s">
        <v>4</v>
      </c>
      <c r="E37" s="2">
        <f>AVERAGE(B4:M34)</f>
        <v>12.234999999999992</v>
      </c>
      <c r="G37" t="s">
        <v>5</v>
      </c>
      <c r="H37" s="2">
        <f>STDEV(B4:M34)</f>
        <v>6.996621633739704</v>
      </c>
      <c r="J37" t="s">
        <v>6</v>
      </c>
      <c r="K37">
        <f>COUNT(B4:M34)</f>
        <v>120</v>
      </c>
      <c r="M37" t="s">
        <v>26</v>
      </c>
      <c r="N37" s="2">
        <f>K37/122*100</f>
        <v>98.36065573770492</v>
      </c>
    </row>
    <row r="39" spans="3:13" ht="12.75">
      <c r="C39" t="s">
        <v>23</v>
      </c>
      <c r="D39" s="2">
        <f>COUNT(B4:D34)/30*100</f>
        <v>100</v>
      </c>
      <c r="F39" t="s">
        <v>25</v>
      </c>
      <c r="G39" s="2">
        <f>COUNT(E4:G34)/30*100</f>
        <v>100</v>
      </c>
      <c r="I39" t="s">
        <v>24</v>
      </c>
      <c r="J39" s="2">
        <f>COUNT(H4:J34)/31*100</f>
        <v>96.7741935483871</v>
      </c>
      <c r="L39" t="s">
        <v>27</v>
      </c>
      <c r="M39" s="2">
        <f>COUNT(K4:M34)/31*100</f>
        <v>96.7741935483871</v>
      </c>
    </row>
    <row r="41" spans="1:3" ht="12.75">
      <c r="A41" t="s">
        <v>32</v>
      </c>
      <c r="C41" s="4">
        <f>PERCENTILE(B4:M34,0.98)</f>
        <v>31.81600000000001</v>
      </c>
    </row>
    <row r="42" spans="1:13" ht="12.75">
      <c r="A42" t="s">
        <v>31</v>
      </c>
      <c r="B42" s="3">
        <f>COUNT(B4:B34)/11*100</f>
        <v>90.9090909090909</v>
      </c>
      <c r="C42" s="3">
        <f>COUNT(C4:C34)/9*100</f>
        <v>111.11111111111111</v>
      </c>
      <c r="D42" s="3">
        <f>COUNT(D4:D34)/11*100</f>
        <v>90.9090909090909</v>
      </c>
      <c r="E42" s="3">
        <f>COUNT(E6:E34)/10*100</f>
        <v>90</v>
      </c>
      <c r="F42" s="3">
        <f>COUNT(F4:F34)/10*100</f>
        <v>100</v>
      </c>
      <c r="G42" s="3">
        <f>COUNT(G4:G34)/10*100</f>
        <v>100</v>
      </c>
      <c r="H42" s="3">
        <f>COUNT(H4:H34)/11*100</f>
        <v>100</v>
      </c>
      <c r="I42" s="3">
        <f>COUNT(I4:I34)/10*100</f>
        <v>100</v>
      </c>
      <c r="J42" s="3">
        <f>COUNT(J4:J34)/10*100</f>
        <v>90</v>
      </c>
      <c r="K42" s="3">
        <f>COUNT(K4:K34)/10*100</f>
        <v>90</v>
      </c>
      <c r="L42" s="3">
        <f>COUNT(L4:L34)/10*100</f>
        <v>100</v>
      </c>
      <c r="M42" s="3">
        <f>COUNT(M4:M34)/11*100</f>
        <v>100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18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ht="12.75">
      <c r="A35" t="s">
        <v>2</v>
      </c>
      <c r="B35" s="2">
        <f>MAX(B4:B34)</f>
        <v>0</v>
      </c>
      <c r="C35" s="2">
        <f aca="true" t="shared" si="1" ref="C35:M35">MAX(C4:C34)</f>
        <v>0</v>
      </c>
      <c r="D35" s="2">
        <f t="shared" si="1"/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>MAX(H4:H34)</f>
        <v>0</v>
      </c>
      <c r="I35" s="2">
        <f>MAX(I4:I34)</f>
        <v>0</v>
      </c>
      <c r="J35" s="2">
        <f>MAX(J4:J33)</f>
        <v>0</v>
      </c>
      <c r="K35" s="2">
        <f>MAX(K4:K34)</f>
        <v>0</v>
      </c>
      <c r="L35" s="2">
        <f t="shared" si="1"/>
        <v>0</v>
      </c>
      <c r="M35" s="2">
        <f t="shared" si="1"/>
        <v>0</v>
      </c>
      <c r="N35" s="2"/>
    </row>
    <row r="37" spans="1:14" ht="12.75">
      <c r="A37" t="s">
        <v>3</v>
      </c>
      <c r="B37">
        <f>MAX(B4:M34)</f>
        <v>0</v>
      </c>
      <c r="D37" t="s">
        <v>4</v>
      </c>
      <c r="E37" s="2" t="e">
        <f>AVERAGE(B4:M34)</f>
        <v>#DIV/0!</v>
      </c>
      <c r="G37" t="s">
        <v>5</v>
      </c>
      <c r="H37" s="2" t="e">
        <f>STDEV(B4:M34)</f>
        <v>#DIV/0!</v>
      </c>
      <c r="J37" t="s">
        <v>6</v>
      </c>
      <c r="K37">
        <f>COUNT(B4:M34)</f>
        <v>0</v>
      </c>
      <c r="M37" t="s">
        <v>26</v>
      </c>
      <c r="N37" s="2">
        <f>K37/122*100</f>
        <v>0</v>
      </c>
    </row>
    <row r="39" spans="3:13" ht="12.75">
      <c r="C39" t="s">
        <v>23</v>
      </c>
      <c r="D39" s="2">
        <f>COUNT(B4:D34)/30*100</f>
        <v>0</v>
      </c>
      <c r="F39" t="s">
        <v>25</v>
      </c>
      <c r="G39" s="2">
        <f>COUNT(E4:G34)/30*100</f>
        <v>0</v>
      </c>
      <c r="I39" t="s">
        <v>24</v>
      </c>
      <c r="J39" s="2">
        <f>COUNT(H4:J34)/31*100</f>
        <v>0</v>
      </c>
      <c r="L39" t="s">
        <v>27</v>
      </c>
      <c r="M39" s="2">
        <f>COUNT(K4:M34)/31*100</f>
        <v>0</v>
      </c>
    </row>
    <row r="41" spans="1:3" ht="12.75">
      <c r="A41" t="s">
        <v>32</v>
      </c>
      <c r="C41" s="4" t="e">
        <f>PERCENTILE(B4:M34,0.98)</f>
        <v>#NUM!</v>
      </c>
    </row>
    <row r="42" spans="1:13" ht="12.75">
      <c r="A42" t="s">
        <v>31</v>
      </c>
      <c r="B42" s="3">
        <f>COUNT(B4:B34)/11*100</f>
        <v>0</v>
      </c>
      <c r="C42" s="3">
        <f>COUNT(C4:C34)/9*100</f>
        <v>0</v>
      </c>
      <c r="D42" s="3">
        <f>COUNT(D4:D34)/11*100</f>
        <v>0</v>
      </c>
      <c r="E42" s="3">
        <f>COUNT(E4:E34)/10*100</f>
        <v>0</v>
      </c>
      <c r="F42" s="3">
        <f>COUNT(F4:F34)/10*100</f>
        <v>0</v>
      </c>
      <c r="G42" s="3">
        <f>COUNT(G4:G34)/10*100</f>
        <v>0</v>
      </c>
      <c r="H42" s="3">
        <f>COUNT(H4:H34)/11*100</f>
        <v>0</v>
      </c>
      <c r="I42" s="3">
        <f>COUNT(I4:I34)/10*100</f>
        <v>0</v>
      </c>
      <c r="J42" s="3">
        <f>COUNT(J4:J33)/10*100</f>
        <v>0</v>
      </c>
      <c r="K42" s="3">
        <f>COUNT(K4:K34)/10*100</f>
        <v>0</v>
      </c>
      <c r="L42" s="3">
        <f>COUNT(L4:L34)/10*100</f>
        <v>0</v>
      </c>
      <c r="M42" s="3">
        <f>COUNT(M4:M34)/11*100</f>
        <v>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8" sqref="M28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7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11</v>
      </c>
      <c r="M4" s="3">
        <v>5.7</v>
      </c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>
        <v>32.7</v>
      </c>
      <c r="K5" s="3">
        <v>16.5</v>
      </c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>
        <v>22.9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3.6</v>
      </c>
      <c r="D7" s="3"/>
      <c r="E7" s="3"/>
      <c r="F7" s="3"/>
      <c r="G7" s="3">
        <v>11.6</v>
      </c>
      <c r="H7" s="3">
        <v>10.5</v>
      </c>
      <c r="I7" s="3"/>
      <c r="J7" s="3"/>
      <c r="K7" s="3"/>
      <c r="L7" s="3"/>
      <c r="M7" s="3"/>
    </row>
    <row r="8" spans="1:13" ht="12.75">
      <c r="A8">
        <f t="shared" si="0"/>
        <v>5</v>
      </c>
      <c r="B8" s="3">
        <v>6.2</v>
      </c>
      <c r="C8" s="3"/>
      <c r="D8" s="3"/>
      <c r="E8" s="3">
        <v>16.3</v>
      </c>
      <c r="F8" s="3">
        <v>21.9</v>
      </c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>
        <v>19.2</v>
      </c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6.7</v>
      </c>
      <c r="M10" s="3">
        <v>8.8</v>
      </c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>
        <v>13.3</v>
      </c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>
        <v>14.5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12</v>
      </c>
      <c r="D13" s="3"/>
      <c r="E13" s="3"/>
      <c r="F13" s="3"/>
      <c r="G13" s="3">
        <v>23.8</v>
      </c>
      <c r="H13" s="3">
        <v>10.5</v>
      </c>
      <c r="I13" s="3"/>
      <c r="J13" s="3"/>
      <c r="K13" s="3"/>
      <c r="L13" s="3"/>
      <c r="M13" s="3"/>
    </row>
    <row r="14" spans="1:13" ht="12.75">
      <c r="A14">
        <f t="shared" si="0"/>
        <v>11</v>
      </c>
      <c r="B14" s="3">
        <v>23.7</v>
      </c>
      <c r="C14" s="3"/>
      <c r="D14" s="3"/>
      <c r="E14" s="3">
        <v>10.3</v>
      </c>
      <c r="F14" s="3">
        <v>6.7</v>
      </c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>
        <v>10.1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14.9</v>
      </c>
      <c r="M16" s="3">
        <v>8.8</v>
      </c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>
        <v>12.2</v>
      </c>
      <c r="K17" s="3">
        <v>14.4</v>
      </c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>
        <v>13.2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7.7</v>
      </c>
      <c r="D19" s="3"/>
      <c r="E19" s="3"/>
      <c r="F19" s="3"/>
      <c r="G19" s="3">
        <v>14.5</v>
      </c>
      <c r="H19" s="3">
        <v>24.9</v>
      </c>
      <c r="I19" s="3"/>
      <c r="J19" s="3"/>
      <c r="K19" s="3"/>
      <c r="L19" s="3"/>
      <c r="M19" s="3"/>
    </row>
    <row r="20" spans="1:13" ht="12.75">
      <c r="A20">
        <f t="shared" si="0"/>
        <v>17</v>
      </c>
      <c r="B20" s="3">
        <v>4.4</v>
      </c>
      <c r="C20" s="3"/>
      <c r="D20" s="3"/>
      <c r="E20" s="3">
        <v>9.8</v>
      </c>
      <c r="F20" s="3">
        <v>10.7</v>
      </c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>
        <v>19.9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8.8</v>
      </c>
      <c r="M22" s="3">
        <v>19.4</v>
      </c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>
        <v>4.9</v>
      </c>
      <c r="L23" s="3"/>
      <c r="M23" s="3"/>
    </row>
    <row r="24" spans="1:13" ht="12.75">
      <c r="A24">
        <f t="shared" si="0"/>
        <v>21</v>
      </c>
      <c r="B24" s="3"/>
      <c r="C24" s="3"/>
      <c r="D24" s="3">
        <v>5.1</v>
      </c>
      <c r="E24" s="3"/>
      <c r="F24" s="3"/>
      <c r="G24" s="3"/>
      <c r="H24" s="3"/>
      <c r="I24" s="3">
        <v>17.2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10.6</v>
      </c>
      <c r="D25" s="3"/>
      <c r="E25" s="3"/>
      <c r="F25" s="3"/>
      <c r="G25" s="3">
        <v>11.3</v>
      </c>
      <c r="H25" s="3">
        <v>15.4</v>
      </c>
      <c r="I25" s="3"/>
      <c r="J25" s="3"/>
      <c r="K25" s="3"/>
      <c r="L25" s="3"/>
      <c r="M25" s="3"/>
    </row>
    <row r="26" spans="1:13" ht="12.75">
      <c r="A26">
        <f t="shared" si="0"/>
        <v>23</v>
      </c>
      <c r="B26" s="3">
        <v>13.7</v>
      </c>
      <c r="C26" s="3"/>
      <c r="D26" s="3"/>
      <c r="E26" s="3">
        <v>14</v>
      </c>
      <c r="F26" s="3">
        <v>15</v>
      </c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>
        <v>9.9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16.2</v>
      </c>
      <c r="M28" s="5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>
        <v>12.3</v>
      </c>
      <c r="L29" s="3"/>
      <c r="M29" s="5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>
        <v>5.1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9.6</v>
      </c>
      <c r="D31" s="3"/>
      <c r="E31" s="3"/>
      <c r="F31" s="3"/>
      <c r="G31" s="3">
        <v>8.9</v>
      </c>
      <c r="H31" s="3">
        <v>8.9</v>
      </c>
      <c r="I31" s="3"/>
      <c r="J31" s="3"/>
      <c r="K31" s="3"/>
      <c r="L31" s="3"/>
      <c r="M31" s="5"/>
    </row>
    <row r="32" spans="1:13" ht="12.75">
      <c r="A32">
        <f t="shared" si="0"/>
        <v>29</v>
      </c>
      <c r="B32" s="3">
        <v>10</v>
      </c>
      <c r="C32" s="3"/>
      <c r="D32" s="3"/>
      <c r="E32" s="3">
        <v>12.2</v>
      </c>
      <c r="F32" s="3">
        <v>10.4</v>
      </c>
      <c r="G32" s="3"/>
      <c r="H32" s="3"/>
      <c r="I32" s="3"/>
      <c r="J32" s="3"/>
      <c r="K32" s="3"/>
      <c r="L32" s="3"/>
      <c r="M32" s="5"/>
    </row>
    <row r="33" spans="1:13" ht="12.75">
      <c r="A33">
        <f t="shared" si="0"/>
        <v>30</v>
      </c>
      <c r="B33" s="3"/>
      <c r="C33" s="3"/>
      <c r="D33" s="3">
        <v>11.8</v>
      </c>
      <c r="E33" s="3"/>
      <c r="F33" s="3"/>
      <c r="G33" s="3"/>
      <c r="H33" s="3"/>
      <c r="I33" s="3"/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">
        <v>5.7</v>
      </c>
    </row>
    <row r="35" spans="1:13" ht="12.75">
      <c r="A35" t="s">
        <v>2</v>
      </c>
      <c r="B35" s="2">
        <f>MAX(B4:B34)</f>
        <v>23.7</v>
      </c>
      <c r="C35" s="2">
        <f aca="true" t="shared" si="1" ref="C35:M35">MAX(C4:C34)</f>
        <v>12</v>
      </c>
      <c r="D35" s="2">
        <f t="shared" si="1"/>
        <v>19.9</v>
      </c>
      <c r="E35" s="2">
        <f t="shared" si="1"/>
        <v>16.3</v>
      </c>
      <c r="F35" s="2">
        <f t="shared" si="1"/>
        <v>21.9</v>
      </c>
      <c r="G35" s="2">
        <f t="shared" si="1"/>
        <v>23.8</v>
      </c>
      <c r="H35" s="2">
        <f>MAX(H4:H34)</f>
        <v>24.9</v>
      </c>
      <c r="I35" s="2">
        <f>MAX(I4:I34)</f>
        <v>22.9</v>
      </c>
      <c r="J35" s="2">
        <f t="shared" si="1"/>
        <v>32.7</v>
      </c>
      <c r="K35" s="2">
        <f t="shared" si="1"/>
        <v>16.5</v>
      </c>
      <c r="L35" s="2">
        <f t="shared" si="1"/>
        <v>16.2</v>
      </c>
      <c r="M35" s="2">
        <f t="shared" si="1"/>
        <v>19.4</v>
      </c>
    </row>
    <row r="37" spans="1:14" ht="12.75">
      <c r="A37" t="s">
        <v>3</v>
      </c>
      <c r="B37">
        <f>MAX(B4:M34)</f>
        <v>32.7</v>
      </c>
      <c r="D37" t="s">
        <v>4</v>
      </c>
      <c r="E37" s="2">
        <f>AVERAGE(B4:M34)</f>
        <v>12.591379310344825</v>
      </c>
      <c r="G37" t="s">
        <v>5</v>
      </c>
      <c r="H37" s="2">
        <f>STDEV(B4:M34)</f>
        <v>5.814237953197876</v>
      </c>
      <c r="J37" t="s">
        <v>6</v>
      </c>
      <c r="K37">
        <f>COUNT(B4:M34)</f>
        <v>58</v>
      </c>
      <c r="M37" t="s">
        <v>26</v>
      </c>
      <c r="N37" s="2">
        <f>K37/61*100</f>
        <v>95.08196721311475</v>
      </c>
    </row>
    <row r="39" spans="3:13" ht="12.75">
      <c r="C39" t="s">
        <v>23</v>
      </c>
      <c r="D39" s="2">
        <f>COUNT(B4:D34)/15*100</f>
        <v>106.66666666666667</v>
      </c>
      <c r="F39" t="s">
        <v>25</v>
      </c>
      <c r="G39" s="2">
        <f>COUNT(E4:G34)/16*100</f>
        <v>93.75</v>
      </c>
      <c r="I39" t="s">
        <v>24</v>
      </c>
      <c r="J39" s="2">
        <f>COUNT(H4:J34)/15*100</f>
        <v>80</v>
      </c>
      <c r="L39" t="s">
        <v>27</v>
      </c>
      <c r="M39">
        <f>COUNT(K4:M34)/15*100</f>
        <v>100</v>
      </c>
    </row>
    <row r="41" spans="1:3" ht="12.75">
      <c r="A41" t="s">
        <v>32</v>
      </c>
      <c r="C41" s="4">
        <f>PERCENTILE(B4:M34,0.98)</f>
        <v>24.746</v>
      </c>
    </row>
    <row r="42" spans="1:13" ht="12.75">
      <c r="A42" t="s">
        <v>31</v>
      </c>
      <c r="B42" s="3">
        <f>COUNT(B4:B34)/5*100</f>
        <v>100</v>
      </c>
      <c r="C42" s="3">
        <f>COUNT(C4:C34)/5*100</f>
        <v>100</v>
      </c>
      <c r="D42" s="3">
        <f>COUNT(D4:D34)/5*100</f>
        <v>120</v>
      </c>
      <c r="E42" s="3">
        <f>COUNT(E4:E34)/5*100</f>
        <v>100</v>
      </c>
      <c r="F42" s="3">
        <f>COUNT(F4:F34)/5*100</f>
        <v>100</v>
      </c>
      <c r="G42" s="3">
        <f aca="true" t="shared" si="2" ref="G42:M42">COUNT(G4:G34)/5*100</f>
        <v>100</v>
      </c>
      <c r="H42" s="3">
        <f>COUNT(H4:H34)/5*100</f>
        <v>100</v>
      </c>
      <c r="I42" s="3">
        <f>COUNT(I4:I34)/6*100</f>
        <v>83.33333333333334</v>
      </c>
      <c r="J42" s="3">
        <f t="shared" si="2"/>
        <v>40</v>
      </c>
      <c r="K42" s="3">
        <f t="shared" si="2"/>
        <v>100</v>
      </c>
      <c r="L42" s="3">
        <f t="shared" si="2"/>
        <v>100</v>
      </c>
      <c r="M42" s="3">
        <f t="shared" si="2"/>
        <v>100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19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ht="12.75">
      <c r="A35" t="s">
        <v>2</v>
      </c>
      <c r="B35" s="2">
        <f aca="true" t="shared" si="1" ref="B35:M35">MAX(B4:B34)</f>
        <v>0</v>
      </c>
      <c r="C35" s="2">
        <f t="shared" si="1"/>
        <v>0</v>
      </c>
      <c r="D35" s="2">
        <f t="shared" si="1"/>
        <v>0</v>
      </c>
      <c r="E35" s="2">
        <f t="shared" si="1"/>
        <v>0</v>
      </c>
      <c r="F35" s="2">
        <f>MAX(F4:F34)</f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>MAX(K4:K34)</f>
        <v>0</v>
      </c>
      <c r="L35" s="2">
        <f t="shared" si="1"/>
        <v>0</v>
      </c>
      <c r="M35" s="2">
        <f t="shared" si="1"/>
        <v>0</v>
      </c>
      <c r="N35" s="2"/>
    </row>
    <row r="37" spans="1:14" ht="12.75">
      <c r="A37" t="s">
        <v>3</v>
      </c>
      <c r="B37">
        <f>MAX(B4:M34)</f>
        <v>0</v>
      </c>
      <c r="D37" t="s">
        <v>4</v>
      </c>
      <c r="E37" s="2" t="e">
        <f>AVERAGE(B4:M34)</f>
        <v>#DIV/0!</v>
      </c>
      <c r="G37" t="s">
        <v>5</v>
      </c>
      <c r="H37" s="2" t="e">
        <f>STDEV(B4:M34)</f>
        <v>#DIV/0!</v>
      </c>
      <c r="J37" t="s">
        <v>6</v>
      </c>
      <c r="K37">
        <f>COUNT(B4:M34)</f>
        <v>0</v>
      </c>
      <c r="M37" t="s">
        <v>26</v>
      </c>
      <c r="N37" s="2">
        <f>K37/365*100</f>
        <v>0</v>
      </c>
    </row>
    <row r="39" spans="3:13" ht="12.75">
      <c r="C39" t="s">
        <v>23</v>
      </c>
      <c r="D39" s="2">
        <f>COUNT(B4:D34)/90*100</f>
        <v>0</v>
      </c>
      <c r="F39" t="s">
        <v>25</v>
      </c>
      <c r="G39" s="2">
        <f>COUNT(E4:G34)/91*100</f>
        <v>0</v>
      </c>
      <c r="I39" t="s">
        <v>24</v>
      </c>
      <c r="J39" s="2">
        <f>COUNT(H4:J34)/92*100</f>
        <v>0</v>
      </c>
      <c r="L39" t="s">
        <v>27</v>
      </c>
      <c r="M39" s="2">
        <f>COUNT(K4:M34)/92*100</f>
        <v>0</v>
      </c>
    </row>
    <row r="41" spans="1:3" ht="12.75">
      <c r="A41" t="s">
        <v>32</v>
      </c>
      <c r="C41" s="4" t="e">
        <f>PERCENTILE(B4:M34,0.98)</f>
        <v>#NUM!</v>
      </c>
    </row>
    <row r="42" spans="1:13" ht="12.75">
      <c r="A42" t="s">
        <v>31</v>
      </c>
      <c r="B42" s="3">
        <f>COUNT(B4:B34)/31*100</f>
        <v>0</v>
      </c>
      <c r="C42" s="3">
        <f>COUNT(C4:C34)/28*100</f>
        <v>0</v>
      </c>
      <c r="D42" s="3">
        <f>COUNT(D4:D34)/31*100</f>
        <v>0</v>
      </c>
      <c r="E42" s="3">
        <f>COUNT(E4:E34)/30*100</f>
        <v>0</v>
      </c>
      <c r="F42" s="3">
        <f>COUNT(F4:F34)/31*100</f>
        <v>0</v>
      </c>
      <c r="G42" s="3">
        <f>COUNT(G4:G34)/30*100</f>
        <v>0</v>
      </c>
      <c r="H42" s="3">
        <f>COUNT(H4:H33)/31*100</f>
        <v>0</v>
      </c>
      <c r="I42" s="3">
        <f>COUNT(I4:I34)/31*100</f>
        <v>0</v>
      </c>
      <c r="J42" s="3">
        <f>COUNT(J4:J34)/30*100</f>
        <v>0</v>
      </c>
      <c r="K42" s="3">
        <f>COUNT(K4:K34)/31*100</f>
        <v>0</v>
      </c>
      <c r="L42" s="3">
        <f>COUNT(L4:L34)/30*100</f>
        <v>0</v>
      </c>
      <c r="M42" s="3">
        <f>COUNT(M4:M34)/31*100</f>
        <v>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  <col min="14" max="14" width="8.57421875" style="0" customWidth="1"/>
  </cols>
  <sheetData>
    <row r="1" ht="12.75">
      <c r="F1" t="s">
        <v>36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ht="12.75">
      <c r="A35" t="s">
        <v>2</v>
      </c>
      <c r="B35" s="2">
        <f aca="true" t="shared" si="1" ref="B35:M35">MAX(B4:B34)</f>
        <v>0</v>
      </c>
      <c r="C35" s="2">
        <f t="shared" si="1"/>
        <v>0</v>
      </c>
      <c r="D35" s="2">
        <f t="shared" si="1"/>
        <v>0</v>
      </c>
      <c r="E35" s="2">
        <f t="shared" si="1"/>
        <v>0</v>
      </c>
      <c r="F35" s="2">
        <f>MAX(F4:F34)</f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>MAX(K4:K34)</f>
        <v>0</v>
      </c>
      <c r="L35" s="2">
        <f t="shared" si="1"/>
        <v>0</v>
      </c>
      <c r="M35" s="2">
        <f t="shared" si="1"/>
        <v>0</v>
      </c>
      <c r="N35" s="2"/>
    </row>
    <row r="37" spans="1:14" ht="12.75">
      <c r="A37" t="s">
        <v>3</v>
      </c>
      <c r="B37">
        <f>MAX(B4:M34)</f>
        <v>0</v>
      </c>
      <c r="D37" t="s">
        <v>4</v>
      </c>
      <c r="E37" s="2" t="e">
        <f>AVERAGE(B4:M34)</f>
        <v>#DIV/0!</v>
      </c>
      <c r="G37" t="s">
        <v>5</v>
      </c>
      <c r="H37" s="2" t="e">
        <f>STDEV(B4:M34)</f>
        <v>#DIV/0!</v>
      </c>
      <c r="J37" t="s">
        <v>6</v>
      </c>
      <c r="K37">
        <f>COUNT(B4:M34)</f>
        <v>0</v>
      </c>
      <c r="M37" t="s">
        <v>26</v>
      </c>
      <c r="N37" s="2">
        <f>K37/365*100</f>
        <v>0</v>
      </c>
    </row>
    <row r="39" spans="3:13" ht="12.75">
      <c r="C39" t="s">
        <v>23</v>
      </c>
      <c r="D39" s="2">
        <f>COUNT(B4:D34)/90*100</f>
        <v>0</v>
      </c>
      <c r="F39" t="s">
        <v>25</v>
      </c>
      <c r="G39" s="2">
        <f>COUNT(E4:G34)/91*100</f>
        <v>0</v>
      </c>
      <c r="I39" t="s">
        <v>24</v>
      </c>
      <c r="J39" s="2">
        <f>COUNT(H4:J34)/92*100</f>
        <v>0</v>
      </c>
      <c r="L39" t="s">
        <v>27</v>
      </c>
      <c r="M39" s="2">
        <f>COUNT(K4:M34)/92*100</f>
        <v>0</v>
      </c>
    </row>
    <row r="41" spans="1:3" ht="12.75">
      <c r="A41" t="s">
        <v>32</v>
      </c>
      <c r="C41" s="4" t="e">
        <f>PERCENTILE(B4:M34,0.98)</f>
        <v>#NUM!</v>
      </c>
    </row>
    <row r="42" spans="1:13" ht="12.75">
      <c r="A42" t="s">
        <v>31</v>
      </c>
      <c r="B42" s="3">
        <f>COUNT(B4:B34)/31*100</f>
        <v>0</v>
      </c>
      <c r="C42" s="3">
        <f>COUNT(C4:C34)/28*100</f>
        <v>0</v>
      </c>
      <c r="D42" s="3">
        <f>COUNT(D4:D34)/31*100</f>
        <v>0</v>
      </c>
      <c r="E42" s="3">
        <f>COUNT(E4:E34)/30*100</f>
        <v>0</v>
      </c>
      <c r="F42" s="3">
        <f>COUNT(F4:F34)/31*100</f>
        <v>0</v>
      </c>
      <c r="G42" s="3">
        <f>COUNT(G4:G34)/30*100</f>
        <v>0</v>
      </c>
      <c r="H42" s="3">
        <f>COUNT(H4:H33)/31*100</f>
        <v>0</v>
      </c>
      <c r="I42" s="3">
        <f>COUNT(I4:I34)/31*100</f>
        <v>0</v>
      </c>
      <c r="J42" s="3">
        <f>COUNT(J4:J34)/30*100</f>
        <v>0</v>
      </c>
      <c r="K42" s="3">
        <f>COUNT(K4:K34)/31*100</f>
        <v>0</v>
      </c>
      <c r="L42" s="3">
        <f>COUNT(L4:L34)/30*100</f>
        <v>0</v>
      </c>
      <c r="M42" s="3">
        <f>COUNT(M4:M34)/31*100</f>
        <v>0</v>
      </c>
    </row>
  </sheetData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1" sqref="O31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21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>
        <v>9.4</v>
      </c>
      <c r="C4" s="3">
        <v>14.6</v>
      </c>
      <c r="D4" s="3">
        <v>11.6</v>
      </c>
      <c r="E4" s="3">
        <v>11.5</v>
      </c>
      <c r="F4" s="3">
        <v>13.9</v>
      </c>
      <c r="G4" s="3">
        <v>28.6</v>
      </c>
      <c r="H4" s="3">
        <v>26.7</v>
      </c>
      <c r="I4" s="3">
        <v>12</v>
      </c>
      <c r="J4" s="3">
        <v>24.1</v>
      </c>
      <c r="K4" s="3">
        <v>10.4</v>
      </c>
      <c r="L4" s="3">
        <v>12.7</v>
      </c>
      <c r="M4" s="3">
        <v>5.3</v>
      </c>
    </row>
    <row r="5" spans="1:13" ht="12.75">
      <c r="A5">
        <f aca="true" t="shared" si="0" ref="A5:A34">+A4+1</f>
        <v>2</v>
      </c>
      <c r="B5" s="3">
        <v>16.9</v>
      </c>
      <c r="C5" s="3">
        <v>8.9</v>
      </c>
      <c r="D5" s="3"/>
      <c r="E5" s="3">
        <v>12.2</v>
      </c>
      <c r="F5" s="3">
        <v>12.1</v>
      </c>
      <c r="G5" s="3">
        <v>25.6</v>
      </c>
      <c r="H5" s="3">
        <v>18.1</v>
      </c>
      <c r="I5" s="3">
        <v>22.6</v>
      </c>
      <c r="J5" s="3">
        <v>34.8</v>
      </c>
      <c r="K5" s="3">
        <v>20.1</v>
      </c>
      <c r="L5" s="3">
        <v>6.5</v>
      </c>
      <c r="M5" s="3">
        <v>6.2</v>
      </c>
    </row>
    <row r="6" spans="1:13" ht="12.75">
      <c r="A6">
        <f t="shared" si="0"/>
        <v>3</v>
      </c>
      <c r="B6" s="3">
        <v>17.8</v>
      </c>
      <c r="C6" s="3">
        <v>13.1</v>
      </c>
      <c r="D6" s="3">
        <v>21</v>
      </c>
      <c r="E6" s="3">
        <v>16.1</v>
      </c>
      <c r="F6" s="3">
        <v>10.3</v>
      </c>
      <c r="G6" s="3">
        <v>10.6</v>
      </c>
      <c r="H6" s="3">
        <v>13.8</v>
      </c>
      <c r="I6" s="3">
        <v>27</v>
      </c>
      <c r="J6" s="3">
        <v>18.4</v>
      </c>
      <c r="K6" s="3">
        <v>26.8</v>
      </c>
      <c r="L6" s="3">
        <v>11.7</v>
      </c>
      <c r="M6" s="3">
        <v>6.7</v>
      </c>
    </row>
    <row r="7" spans="1:13" ht="12.75">
      <c r="A7">
        <f t="shared" si="0"/>
        <v>4</v>
      </c>
      <c r="B7" s="3">
        <v>20.2</v>
      </c>
      <c r="C7" s="3">
        <v>4.2</v>
      </c>
      <c r="D7" s="3">
        <v>16.4</v>
      </c>
      <c r="E7" s="3">
        <v>9.9</v>
      </c>
      <c r="F7" s="3">
        <v>9.6</v>
      </c>
      <c r="G7" s="3">
        <v>12</v>
      </c>
      <c r="H7" s="3">
        <v>11.7</v>
      </c>
      <c r="I7" s="3">
        <v>22.2</v>
      </c>
      <c r="J7" s="3">
        <v>16.9</v>
      </c>
      <c r="K7" s="3">
        <v>32.8</v>
      </c>
      <c r="L7" s="3">
        <v>23.7</v>
      </c>
      <c r="M7" s="3">
        <v>6.2</v>
      </c>
    </row>
    <row r="8" spans="1:13" ht="12.75">
      <c r="A8">
        <f t="shared" si="0"/>
        <v>5</v>
      </c>
      <c r="B8" s="3">
        <v>5.8</v>
      </c>
      <c r="C8" s="3">
        <v>7.3</v>
      </c>
      <c r="D8" s="3">
        <v>20.4</v>
      </c>
      <c r="E8" s="3">
        <v>17.1</v>
      </c>
      <c r="F8" s="3">
        <v>14.1</v>
      </c>
      <c r="G8" s="3">
        <v>18.4</v>
      </c>
      <c r="H8" s="3">
        <v>13.5</v>
      </c>
      <c r="I8" s="3">
        <v>18.4</v>
      </c>
      <c r="J8" s="3">
        <v>17.6</v>
      </c>
      <c r="K8" s="3">
        <v>27.2</v>
      </c>
      <c r="L8" s="3">
        <v>13.9</v>
      </c>
      <c r="M8" s="3"/>
    </row>
    <row r="9" spans="1:13" ht="12.75">
      <c r="A9">
        <f t="shared" si="0"/>
        <v>6</v>
      </c>
      <c r="B9" s="3">
        <v>7.9</v>
      </c>
      <c r="C9" s="3">
        <v>10.6</v>
      </c>
      <c r="D9" s="3">
        <v>22</v>
      </c>
      <c r="E9" s="3">
        <v>11.3</v>
      </c>
      <c r="F9" s="3">
        <v>15.6</v>
      </c>
      <c r="G9" s="3">
        <v>18.4</v>
      </c>
      <c r="H9" s="3">
        <v>12.1</v>
      </c>
      <c r="I9" s="3">
        <v>9.9</v>
      </c>
      <c r="J9" s="3">
        <v>20.7</v>
      </c>
      <c r="K9" s="3">
        <v>17.5</v>
      </c>
      <c r="L9" s="3">
        <v>8.6</v>
      </c>
      <c r="M9" s="3"/>
    </row>
    <row r="10" spans="1:13" ht="12.75">
      <c r="A10">
        <f t="shared" si="0"/>
        <v>7</v>
      </c>
      <c r="B10" s="3">
        <v>11.9</v>
      </c>
      <c r="C10" s="3">
        <v>8.3</v>
      </c>
      <c r="D10" s="3">
        <v>16.6</v>
      </c>
      <c r="E10" s="3">
        <v>12.1</v>
      </c>
      <c r="F10" s="3">
        <v>16.6</v>
      </c>
      <c r="G10" s="3">
        <v>17.8</v>
      </c>
      <c r="H10" s="3">
        <v>12.4</v>
      </c>
      <c r="I10" s="3">
        <v>10.6</v>
      </c>
      <c r="J10" s="3">
        <v>23.4</v>
      </c>
      <c r="K10" s="3">
        <v>15</v>
      </c>
      <c r="L10" s="3">
        <v>9.1</v>
      </c>
      <c r="M10" s="3">
        <v>9.6</v>
      </c>
    </row>
    <row r="11" spans="1:13" ht="12.75">
      <c r="A11">
        <f t="shared" si="0"/>
        <v>8</v>
      </c>
      <c r="B11" s="3">
        <v>12.4</v>
      </c>
      <c r="C11" s="3">
        <v>13.8</v>
      </c>
      <c r="D11" s="3">
        <v>14.4</v>
      </c>
      <c r="E11" s="3">
        <v>8.8</v>
      </c>
      <c r="F11" s="3">
        <v>22.2</v>
      </c>
      <c r="G11" s="3">
        <v>21.5</v>
      </c>
      <c r="H11" s="3">
        <v>10.9</v>
      </c>
      <c r="I11" s="3">
        <v>12</v>
      </c>
      <c r="J11" s="3">
        <v>26.7</v>
      </c>
      <c r="K11" s="3">
        <v>16.5</v>
      </c>
      <c r="L11" s="3">
        <v>12.7</v>
      </c>
      <c r="M11" s="3">
        <v>6.4</v>
      </c>
    </row>
    <row r="12" spans="1:13" ht="12.75">
      <c r="A12">
        <f t="shared" si="0"/>
        <v>9</v>
      </c>
      <c r="B12" s="3">
        <v>9.7</v>
      </c>
      <c r="C12" s="3">
        <v>8.9</v>
      </c>
      <c r="D12" s="3">
        <v>11.7</v>
      </c>
      <c r="E12" s="3">
        <v>10.1</v>
      </c>
      <c r="F12" s="3">
        <v>20.5</v>
      </c>
      <c r="G12" s="3">
        <v>18.5</v>
      </c>
      <c r="H12" s="3">
        <v>8</v>
      </c>
      <c r="I12" s="3">
        <v>13.7</v>
      </c>
      <c r="J12" s="3">
        <v>21</v>
      </c>
      <c r="K12" s="3">
        <v>24</v>
      </c>
      <c r="L12" s="3">
        <v>12.1</v>
      </c>
      <c r="M12" s="3">
        <v>10.8</v>
      </c>
    </row>
    <row r="13" spans="1:13" ht="12.75">
      <c r="A13">
        <f t="shared" si="0"/>
        <v>10</v>
      </c>
      <c r="B13" s="3">
        <v>10.8</v>
      </c>
      <c r="C13" s="3">
        <v>13.4</v>
      </c>
      <c r="D13" s="3">
        <v>12.4</v>
      </c>
      <c r="E13" s="3">
        <v>13.2</v>
      </c>
      <c r="F13" s="3">
        <v>20.8</v>
      </c>
      <c r="G13" s="3">
        <v>23.7</v>
      </c>
      <c r="H13" s="3">
        <v>10.1</v>
      </c>
      <c r="I13" s="3">
        <v>11.6</v>
      </c>
      <c r="J13" s="3">
        <v>11.5</v>
      </c>
      <c r="K13" s="3">
        <v>34.4</v>
      </c>
      <c r="L13" s="3">
        <v>11.7</v>
      </c>
      <c r="M13" s="3">
        <v>15.3</v>
      </c>
    </row>
    <row r="14" spans="1:13" ht="12.75">
      <c r="A14">
        <f t="shared" si="0"/>
        <v>11</v>
      </c>
      <c r="B14" s="3">
        <v>20.4</v>
      </c>
      <c r="C14" s="3">
        <v>5</v>
      </c>
      <c r="D14" s="3">
        <v>13.6</v>
      </c>
      <c r="E14" s="3">
        <v>12.3</v>
      </c>
      <c r="F14" s="3">
        <v>12.6</v>
      </c>
      <c r="G14" s="3">
        <v>27.4</v>
      </c>
      <c r="H14" s="3">
        <v>21.1</v>
      </c>
      <c r="I14" s="3">
        <v>5.8</v>
      </c>
      <c r="J14" s="3">
        <v>6</v>
      </c>
      <c r="K14" s="3">
        <v>17.7</v>
      </c>
      <c r="L14" s="3">
        <v>7.8</v>
      </c>
      <c r="M14" s="3">
        <v>11.7</v>
      </c>
    </row>
    <row r="15" spans="1:13" ht="12.75">
      <c r="A15">
        <f t="shared" si="0"/>
        <v>12</v>
      </c>
      <c r="B15" s="3">
        <v>26.1</v>
      </c>
      <c r="C15" s="3">
        <v>7.2</v>
      </c>
      <c r="D15" s="3">
        <v>3.7</v>
      </c>
      <c r="E15" s="3">
        <v>11.5</v>
      </c>
      <c r="F15" s="3">
        <v>8</v>
      </c>
      <c r="G15" s="3">
        <v>26.6</v>
      </c>
      <c r="H15" s="3">
        <v>27.1</v>
      </c>
      <c r="I15" s="3">
        <v>4.9</v>
      </c>
      <c r="J15" s="3">
        <v>8</v>
      </c>
      <c r="K15" s="3">
        <v>13.1</v>
      </c>
      <c r="L15" s="3">
        <v>7.6</v>
      </c>
      <c r="M15" s="3">
        <v>10.7</v>
      </c>
    </row>
    <row r="16" spans="1:13" ht="12.75">
      <c r="A16">
        <f t="shared" si="0"/>
        <v>13</v>
      </c>
      <c r="B16" s="3">
        <v>5.6</v>
      </c>
      <c r="C16" s="3">
        <v>18.2</v>
      </c>
      <c r="D16" s="3">
        <v>10.9</v>
      </c>
      <c r="E16" s="3">
        <v>9.1</v>
      </c>
      <c r="F16" s="3">
        <v>6.1</v>
      </c>
      <c r="G16" s="3">
        <v>29.7</v>
      </c>
      <c r="H16" s="3">
        <v>14.4</v>
      </c>
      <c r="I16" s="3">
        <v>5.4</v>
      </c>
      <c r="J16" s="3">
        <v>12.8</v>
      </c>
      <c r="K16" s="3">
        <v>7.1</v>
      </c>
      <c r="L16" s="3">
        <v>24</v>
      </c>
      <c r="M16" s="3">
        <v>12.4</v>
      </c>
    </row>
    <row r="17" spans="1:13" ht="12.75">
      <c r="A17">
        <f t="shared" si="0"/>
        <v>14</v>
      </c>
      <c r="B17" s="3">
        <v>5.4</v>
      </c>
      <c r="C17" s="3">
        <v>14.9</v>
      </c>
      <c r="D17" s="3">
        <v>9.5</v>
      </c>
      <c r="E17" s="3">
        <v>7.9</v>
      </c>
      <c r="F17" s="3">
        <v>10.2</v>
      </c>
      <c r="G17" s="3">
        <v>27.4</v>
      </c>
      <c r="H17" s="3">
        <v>15</v>
      </c>
      <c r="I17" s="3">
        <v>7.5</v>
      </c>
      <c r="J17" s="3">
        <v>20.8</v>
      </c>
      <c r="K17" s="3">
        <v>10.2</v>
      </c>
      <c r="L17" s="3">
        <v>20.8</v>
      </c>
      <c r="M17" s="3">
        <v>31.5</v>
      </c>
    </row>
    <row r="18" spans="1:13" ht="12.75">
      <c r="A18">
        <f t="shared" si="0"/>
        <v>15</v>
      </c>
      <c r="B18" s="3">
        <v>14.9</v>
      </c>
      <c r="C18" s="3">
        <v>7.5</v>
      </c>
      <c r="D18" s="3">
        <v>8.2</v>
      </c>
      <c r="E18" s="3">
        <v>7.4</v>
      </c>
      <c r="F18" s="3">
        <v>8.1</v>
      </c>
      <c r="G18" s="3">
        <v>30.4</v>
      </c>
      <c r="H18" s="3">
        <v>16.2</v>
      </c>
      <c r="I18" s="3">
        <v>13.5</v>
      </c>
      <c r="J18" s="3">
        <v>20</v>
      </c>
      <c r="K18" s="3">
        <v>16</v>
      </c>
      <c r="L18" s="3">
        <v>6</v>
      </c>
      <c r="M18" s="3">
        <v>21.9</v>
      </c>
    </row>
    <row r="19" spans="1:13" ht="12.75">
      <c r="A19">
        <f t="shared" si="0"/>
        <v>16</v>
      </c>
      <c r="B19" s="3">
        <v>8.7</v>
      </c>
      <c r="C19" s="3">
        <v>10</v>
      </c>
      <c r="D19" s="3">
        <v>12</v>
      </c>
      <c r="E19" s="3">
        <v>7.6</v>
      </c>
      <c r="F19" s="3">
        <v>14.8</v>
      </c>
      <c r="G19" s="3">
        <v>12</v>
      </c>
      <c r="H19" s="3">
        <v>21.5</v>
      </c>
      <c r="I19" s="3">
        <v>18.7</v>
      </c>
      <c r="J19" s="3">
        <v>16.4</v>
      </c>
      <c r="K19" s="3">
        <v>10</v>
      </c>
      <c r="L19" s="3">
        <v>14.6</v>
      </c>
      <c r="M19" s="3">
        <v>22.2</v>
      </c>
    </row>
    <row r="20" spans="1:13" ht="12.75">
      <c r="A20">
        <f t="shared" si="0"/>
        <v>17</v>
      </c>
      <c r="B20" s="3">
        <v>7.2</v>
      </c>
      <c r="C20" s="3">
        <v>10.5</v>
      </c>
      <c r="D20" s="3">
        <v>12.8</v>
      </c>
      <c r="E20" s="3">
        <v>10.2</v>
      </c>
      <c r="F20" s="3">
        <v>13.7</v>
      </c>
      <c r="G20" s="3">
        <v>11.4</v>
      </c>
      <c r="H20" s="3">
        <v>18.7</v>
      </c>
      <c r="I20" s="3">
        <v>17.2</v>
      </c>
      <c r="J20" s="3">
        <v>11.9</v>
      </c>
      <c r="K20" s="3">
        <v>10.9</v>
      </c>
      <c r="L20" s="3">
        <v>18.7</v>
      </c>
      <c r="M20" s="3">
        <v>22.6</v>
      </c>
    </row>
    <row r="21" spans="1:13" ht="12.75">
      <c r="A21">
        <f t="shared" si="0"/>
        <v>18</v>
      </c>
      <c r="B21" s="3">
        <v>6.2</v>
      </c>
      <c r="C21" s="3">
        <v>7</v>
      </c>
      <c r="D21" s="3">
        <v>20.6</v>
      </c>
      <c r="E21" s="3">
        <v>12.2</v>
      </c>
      <c r="F21" s="3">
        <v>12.6</v>
      </c>
      <c r="G21" s="3">
        <v>19.4</v>
      </c>
      <c r="H21" s="3">
        <v>31.5</v>
      </c>
      <c r="I21" s="3">
        <v>22.5</v>
      </c>
      <c r="J21" s="3">
        <v>7</v>
      </c>
      <c r="K21" s="3">
        <v>29.1</v>
      </c>
      <c r="L21" s="3">
        <v>24.9</v>
      </c>
      <c r="M21" s="3">
        <v>14.3</v>
      </c>
    </row>
    <row r="22" spans="1:13" ht="12.75">
      <c r="A22">
        <f t="shared" si="0"/>
        <v>19</v>
      </c>
      <c r="B22" s="3">
        <v>7</v>
      </c>
      <c r="C22" s="3">
        <v>9.2</v>
      </c>
      <c r="D22" s="3">
        <v>27.8</v>
      </c>
      <c r="E22" s="3">
        <v>12.5</v>
      </c>
      <c r="F22" s="3">
        <v>10.2</v>
      </c>
      <c r="G22" s="3">
        <v>12.3</v>
      </c>
      <c r="H22" s="3">
        <v>34.4</v>
      </c>
      <c r="I22" s="3"/>
      <c r="J22" s="3">
        <v>10.5</v>
      </c>
      <c r="K22" s="3">
        <v>22.6</v>
      </c>
      <c r="L22" s="3">
        <v>13</v>
      </c>
      <c r="M22" s="3">
        <v>16.3</v>
      </c>
    </row>
    <row r="23" spans="1:13" ht="12.75">
      <c r="A23">
        <f t="shared" si="0"/>
        <v>20</v>
      </c>
      <c r="B23" s="3">
        <v>10.5</v>
      </c>
      <c r="C23" s="3">
        <v>10.6</v>
      </c>
      <c r="D23" s="3">
        <v>13.1</v>
      </c>
      <c r="E23" s="3">
        <v>8.1</v>
      </c>
      <c r="F23" s="3">
        <v>8.7</v>
      </c>
      <c r="G23" s="3">
        <v>15.3</v>
      </c>
      <c r="H23" s="3">
        <v>22.6</v>
      </c>
      <c r="I23" s="3">
        <v>23.2</v>
      </c>
      <c r="J23" s="3">
        <v>8.5</v>
      </c>
      <c r="K23" s="3">
        <v>12.5</v>
      </c>
      <c r="L23" s="3">
        <v>13</v>
      </c>
      <c r="M23" s="3">
        <v>19.9</v>
      </c>
    </row>
    <row r="24" spans="1:13" ht="12.75">
      <c r="A24">
        <f t="shared" si="0"/>
        <v>21</v>
      </c>
      <c r="B24" s="3">
        <v>14.5</v>
      </c>
      <c r="C24" s="3">
        <v>7.3</v>
      </c>
      <c r="D24" s="3">
        <v>5.6</v>
      </c>
      <c r="E24" s="3">
        <v>7.3</v>
      </c>
      <c r="F24" s="3">
        <v>10.7</v>
      </c>
      <c r="G24" s="3">
        <v>13.2</v>
      </c>
      <c r="H24" s="3">
        <v>26.5</v>
      </c>
      <c r="I24" s="3">
        <v>25.6</v>
      </c>
      <c r="J24" s="3">
        <v>12.8</v>
      </c>
      <c r="K24" s="3">
        <v>11.1</v>
      </c>
      <c r="L24" s="3">
        <v>9.5</v>
      </c>
      <c r="M24" s="3">
        <v>32</v>
      </c>
    </row>
    <row r="25" spans="1:13" ht="12.75">
      <c r="A25">
        <f t="shared" si="0"/>
        <v>22</v>
      </c>
      <c r="B25" s="3">
        <v>10.7</v>
      </c>
      <c r="C25" s="3">
        <v>8.2</v>
      </c>
      <c r="D25" s="3">
        <v>10.2</v>
      </c>
      <c r="E25" s="3">
        <v>17.9</v>
      </c>
      <c r="F25" s="3">
        <v>13.4</v>
      </c>
      <c r="G25" s="3">
        <v>10.4</v>
      </c>
      <c r="H25" s="3">
        <v>17.9</v>
      </c>
      <c r="I25" s="3">
        <v>20.2</v>
      </c>
      <c r="J25" s="3">
        <v>15</v>
      </c>
      <c r="K25" s="3">
        <v>13.8</v>
      </c>
      <c r="L25" s="3">
        <v>21.8</v>
      </c>
      <c r="M25" s="5">
        <v>7.7</v>
      </c>
    </row>
    <row r="26" spans="1:13" ht="12.75">
      <c r="A26">
        <f t="shared" si="0"/>
        <v>23</v>
      </c>
      <c r="B26" s="3">
        <v>19</v>
      </c>
      <c r="C26" s="3">
        <v>5.9</v>
      </c>
      <c r="D26" s="3">
        <v>10.9</v>
      </c>
      <c r="E26" s="3">
        <v>13.9</v>
      </c>
      <c r="F26" s="3">
        <v>17.4</v>
      </c>
      <c r="G26" s="3">
        <v>14.6</v>
      </c>
      <c r="H26" s="3">
        <v>14.4</v>
      </c>
      <c r="I26" s="3">
        <v>27.2</v>
      </c>
      <c r="J26" s="3"/>
      <c r="K26" s="3">
        <v>7.9</v>
      </c>
      <c r="L26" s="3">
        <v>23.1</v>
      </c>
      <c r="M26" s="5">
        <v>6.6</v>
      </c>
    </row>
    <row r="27" spans="1:13" ht="12.75">
      <c r="A27">
        <f t="shared" si="0"/>
        <v>24</v>
      </c>
      <c r="B27" s="3">
        <v>30.9</v>
      </c>
      <c r="C27" s="3"/>
      <c r="D27" s="3">
        <v>14.4</v>
      </c>
      <c r="E27" s="3">
        <v>13.9</v>
      </c>
      <c r="F27" s="3">
        <v>11.3</v>
      </c>
      <c r="G27" s="3">
        <v>14.5</v>
      </c>
      <c r="H27" s="3">
        <v>13.4</v>
      </c>
      <c r="I27" s="3">
        <v>19.2</v>
      </c>
      <c r="J27" s="3"/>
      <c r="K27" s="3">
        <v>13.3</v>
      </c>
      <c r="L27" s="3">
        <v>20.7</v>
      </c>
      <c r="M27" s="5">
        <v>7.2</v>
      </c>
    </row>
    <row r="28" spans="1:13" ht="12.75">
      <c r="A28">
        <f t="shared" si="0"/>
        <v>25</v>
      </c>
      <c r="B28" s="3">
        <v>15.8</v>
      </c>
      <c r="C28" s="3">
        <v>15.6</v>
      </c>
      <c r="D28" s="3"/>
      <c r="E28" s="3">
        <v>12.9</v>
      </c>
      <c r="F28" s="3">
        <v>7</v>
      </c>
      <c r="G28" s="3">
        <v>13.4</v>
      </c>
      <c r="H28" s="3">
        <v>4.5</v>
      </c>
      <c r="I28" s="3">
        <v>9.6</v>
      </c>
      <c r="J28" s="3"/>
      <c r="K28" s="3">
        <v>17.2</v>
      </c>
      <c r="L28" s="3">
        <v>20.4</v>
      </c>
      <c r="M28" s="5">
        <v>3.3</v>
      </c>
    </row>
    <row r="29" spans="1:13" ht="12.75">
      <c r="A29">
        <f t="shared" si="0"/>
        <v>26</v>
      </c>
      <c r="B29" s="3">
        <v>8.4</v>
      </c>
      <c r="C29" s="3">
        <v>6.3</v>
      </c>
      <c r="D29" s="3"/>
      <c r="E29" s="3">
        <v>8.1</v>
      </c>
      <c r="F29" s="3">
        <v>6.7</v>
      </c>
      <c r="G29" s="3">
        <v>23.7</v>
      </c>
      <c r="H29" s="3">
        <v>14.7</v>
      </c>
      <c r="I29" s="3">
        <v>17.9</v>
      </c>
      <c r="J29" s="3">
        <v>7.9</v>
      </c>
      <c r="K29" s="3">
        <v>14.1</v>
      </c>
      <c r="L29" s="3">
        <v>12.2</v>
      </c>
      <c r="M29" s="5">
        <v>7.8</v>
      </c>
    </row>
    <row r="30" spans="1:13" ht="12.75">
      <c r="A30">
        <f t="shared" si="0"/>
        <v>27</v>
      </c>
      <c r="B30" s="3">
        <v>28.1</v>
      </c>
      <c r="C30" s="3">
        <v>8.2</v>
      </c>
      <c r="D30" s="3">
        <v>12.3</v>
      </c>
      <c r="E30" s="3">
        <v>13.7</v>
      </c>
      <c r="F30" s="3">
        <v>9</v>
      </c>
      <c r="G30" s="3">
        <v>12.7</v>
      </c>
      <c r="H30" s="3">
        <v>11.1</v>
      </c>
      <c r="I30" s="3">
        <v>40.7</v>
      </c>
      <c r="J30" s="3">
        <v>14.9</v>
      </c>
      <c r="K30" s="3">
        <v>16.1</v>
      </c>
      <c r="L30" s="3">
        <v>9.7</v>
      </c>
      <c r="M30" s="5">
        <v>12.1</v>
      </c>
    </row>
    <row r="31" spans="1:13" ht="12.75">
      <c r="A31">
        <f t="shared" si="0"/>
        <v>28</v>
      </c>
      <c r="B31" s="3">
        <v>8.2</v>
      </c>
      <c r="C31" s="3">
        <v>11.4</v>
      </c>
      <c r="D31" s="3">
        <v>15</v>
      </c>
      <c r="E31" s="3">
        <v>15.7</v>
      </c>
      <c r="F31" s="3">
        <v>10.8</v>
      </c>
      <c r="G31" s="3">
        <v>10.2</v>
      </c>
      <c r="H31" s="3">
        <v>9.4</v>
      </c>
      <c r="I31" s="3">
        <v>14.7</v>
      </c>
      <c r="J31" s="3">
        <v>14.9</v>
      </c>
      <c r="K31" s="3">
        <v>10.4</v>
      </c>
      <c r="L31" s="3"/>
      <c r="M31" s="5">
        <v>11.6</v>
      </c>
    </row>
    <row r="32" spans="1:13" ht="12.75">
      <c r="A32">
        <f t="shared" si="0"/>
        <v>29</v>
      </c>
      <c r="B32" s="3">
        <v>7</v>
      </c>
      <c r="C32" s="3"/>
      <c r="D32" s="3">
        <v>13.8</v>
      </c>
      <c r="E32" s="3">
        <v>14.8</v>
      </c>
      <c r="F32" s="3">
        <v>12.5</v>
      </c>
      <c r="G32" s="3">
        <v>18</v>
      </c>
      <c r="H32" s="3">
        <v>14.2</v>
      </c>
      <c r="I32" s="3">
        <v>15.3</v>
      </c>
      <c r="J32" s="3">
        <v>9.2</v>
      </c>
      <c r="K32" s="3">
        <v>13.7</v>
      </c>
      <c r="L32" s="3"/>
      <c r="M32" s="5">
        <v>11.8</v>
      </c>
    </row>
    <row r="33" spans="1:13" ht="12.75">
      <c r="A33">
        <f t="shared" si="0"/>
        <v>30</v>
      </c>
      <c r="B33" s="3">
        <v>10.7</v>
      </c>
      <c r="C33" s="3"/>
      <c r="D33" s="3">
        <v>13.3</v>
      </c>
      <c r="E33" s="3">
        <v>6.7</v>
      </c>
      <c r="F33" s="3">
        <v>14.7</v>
      </c>
      <c r="G33" s="3">
        <v>24.5</v>
      </c>
      <c r="H33" s="3">
        <v>14.2</v>
      </c>
      <c r="I33" s="3">
        <v>14.4</v>
      </c>
      <c r="J33" s="3">
        <v>13.9</v>
      </c>
      <c r="K33" s="3">
        <v>15.5</v>
      </c>
      <c r="L33" s="3">
        <v>7.4</v>
      </c>
      <c r="M33" s="5">
        <v>12.9</v>
      </c>
    </row>
    <row r="34" spans="1:13" ht="12.75">
      <c r="A34">
        <f t="shared" si="0"/>
        <v>31</v>
      </c>
      <c r="B34" s="3">
        <v>19.9</v>
      </c>
      <c r="C34" s="3"/>
      <c r="D34" s="3">
        <v>13.5</v>
      </c>
      <c r="E34" s="3"/>
      <c r="F34" s="3">
        <v>18.4</v>
      </c>
      <c r="G34" s="3"/>
      <c r="H34" s="3">
        <v>7.5</v>
      </c>
      <c r="I34" s="3">
        <v>12.9</v>
      </c>
      <c r="J34" s="3"/>
      <c r="K34" s="3"/>
      <c r="L34" s="3"/>
      <c r="M34" s="5">
        <v>8.8</v>
      </c>
    </row>
    <row r="35" spans="1:13" ht="12.75">
      <c r="A35" t="s">
        <v>2</v>
      </c>
      <c r="B35" s="2">
        <f>MAX(B4:B34)</f>
        <v>30.9</v>
      </c>
      <c r="C35" s="2">
        <f aca="true" t="shared" si="1" ref="C35:M35">MAX(C4:C34)</f>
        <v>18.2</v>
      </c>
      <c r="D35" s="2">
        <f t="shared" si="1"/>
        <v>27.8</v>
      </c>
      <c r="E35" s="2">
        <f t="shared" si="1"/>
        <v>17.9</v>
      </c>
      <c r="F35" s="2">
        <f t="shared" si="1"/>
        <v>22.2</v>
      </c>
      <c r="G35" s="2">
        <f>MAX(G4:G33)</f>
        <v>30.4</v>
      </c>
      <c r="H35" s="2">
        <f>MAX(H4:H34)</f>
        <v>34.4</v>
      </c>
      <c r="I35" s="2">
        <f>MAX(I4:I34)</f>
        <v>40.7</v>
      </c>
      <c r="J35" s="2">
        <f t="shared" si="1"/>
        <v>34.8</v>
      </c>
      <c r="K35" s="2">
        <f>MAX(K4:K34)</f>
        <v>34.4</v>
      </c>
      <c r="L35" s="2">
        <f t="shared" si="1"/>
        <v>24.9</v>
      </c>
      <c r="M35" s="2">
        <f t="shared" si="1"/>
        <v>32</v>
      </c>
    </row>
    <row r="37" spans="1:14" ht="12.75">
      <c r="A37" t="s">
        <v>3</v>
      </c>
      <c r="B37">
        <f>MAX(B4:M34)</f>
        <v>40.7</v>
      </c>
      <c r="D37" t="s">
        <v>4</v>
      </c>
      <c r="E37" s="2">
        <f>AVERAGE(B4:M34)</f>
        <v>14.400284090909071</v>
      </c>
      <c r="G37" t="s">
        <v>5</v>
      </c>
      <c r="H37" s="2">
        <f>STDEV(B4:M34)</f>
        <v>6.543596938055092</v>
      </c>
      <c r="J37" t="s">
        <v>6</v>
      </c>
      <c r="K37">
        <f>COUNT(B4:M34)</f>
        <v>352</v>
      </c>
      <c r="M37" t="s">
        <v>26</v>
      </c>
      <c r="N37" s="2">
        <f>K37/365*100</f>
        <v>96.43835616438356</v>
      </c>
    </row>
    <row r="39" spans="3:13" ht="12.75">
      <c r="C39" t="s">
        <v>23</v>
      </c>
      <c r="D39" s="2">
        <f>COUNT(B4:D34)/90*100</f>
        <v>95.55555555555556</v>
      </c>
      <c r="F39" t="s">
        <v>25</v>
      </c>
      <c r="G39" s="2">
        <f>COUNT(E4:G34)/91*100</f>
        <v>100</v>
      </c>
      <c r="I39" t="s">
        <v>24</v>
      </c>
      <c r="J39" s="2">
        <f>COUNT(H4:J34)/92*100</f>
        <v>95.65217391304348</v>
      </c>
      <c r="L39" t="s">
        <v>27</v>
      </c>
      <c r="M39" s="2">
        <f>COUNT(K4:M34)/92*100</f>
        <v>94.56521739130434</v>
      </c>
    </row>
    <row r="41" spans="1:3" ht="12.75">
      <c r="A41" t="s">
        <v>32</v>
      </c>
      <c r="C41" s="4">
        <f>PERCENTILE(B4:M34,0.98)</f>
        <v>31.48800000000001</v>
      </c>
    </row>
    <row r="42" spans="1:13" ht="12.75">
      <c r="A42" t="s">
        <v>31</v>
      </c>
      <c r="B42" s="3">
        <f>COUNT(B4:B34)/31*100</f>
        <v>100</v>
      </c>
      <c r="C42" s="3">
        <f>COUNT(C4:C34)/28*100</f>
        <v>96.42857142857143</v>
      </c>
      <c r="D42" s="3">
        <f>COUNT(D4:D34)/31*100</f>
        <v>90.32258064516128</v>
      </c>
      <c r="E42" s="3">
        <f>COUNT(E4:E34)/30*100</f>
        <v>100</v>
      </c>
      <c r="F42" s="3">
        <f>COUNT(F4:F34)/31*100</f>
        <v>100</v>
      </c>
      <c r="G42" s="3">
        <f>COUNT(G4:G33)/30*100</f>
        <v>100</v>
      </c>
      <c r="H42" s="3">
        <f>COUNT(H4:H34)/31*100</f>
        <v>100</v>
      </c>
      <c r="I42" s="3">
        <f>COUNT(I4:I34)/31*100</f>
        <v>96.7741935483871</v>
      </c>
      <c r="J42" s="3">
        <f>COUNT(J4:J34)/30*100</f>
        <v>90</v>
      </c>
      <c r="K42" s="3">
        <f>COUNT(K4:K34)/31*100</f>
        <v>96.7741935483871</v>
      </c>
      <c r="L42" s="3">
        <f>COUNT(L4:L34)/30*100</f>
        <v>93.33333333333333</v>
      </c>
      <c r="M42" s="3">
        <f>COUNT(M4:M34)/31*100</f>
        <v>93.54838709677419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3" sqref="M33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12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>
        <v>8.9</v>
      </c>
      <c r="D4" s="3"/>
      <c r="E4" s="3"/>
      <c r="F4" s="3"/>
      <c r="G4" s="3">
        <v>20.1</v>
      </c>
      <c r="H4" s="3">
        <v>25.7</v>
      </c>
      <c r="I4" s="3"/>
      <c r="J4" s="3"/>
      <c r="K4" s="3"/>
      <c r="L4" s="3">
        <v>13.5</v>
      </c>
      <c r="M4" s="3">
        <v>6.1</v>
      </c>
    </row>
    <row r="5" spans="1:13" ht="12.75">
      <c r="A5">
        <f aca="true" t="shared" si="0" ref="A5:A34">+A4+1</f>
        <v>2</v>
      </c>
      <c r="B5" s="3">
        <v>10</v>
      </c>
      <c r="C5" s="3"/>
      <c r="D5" s="3"/>
      <c r="E5" s="3">
        <v>15</v>
      </c>
      <c r="F5" s="3">
        <v>16.4</v>
      </c>
      <c r="G5" s="3"/>
      <c r="H5" s="3"/>
      <c r="I5" s="3"/>
      <c r="J5" s="3">
        <v>23.6</v>
      </c>
      <c r="K5" s="3">
        <v>15.8</v>
      </c>
      <c r="L5" s="3"/>
      <c r="M5" s="3"/>
    </row>
    <row r="6" spans="1:13" ht="12.75">
      <c r="A6">
        <f t="shared" si="0"/>
        <v>3</v>
      </c>
      <c r="B6" s="3"/>
      <c r="C6" s="3"/>
      <c r="D6" s="3">
        <v>13</v>
      </c>
      <c r="E6" s="3"/>
      <c r="F6" s="3"/>
      <c r="G6" s="3"/>
      <c r="H6" s="3"/>
      <c r="I6" s="3">
        <v>25.3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7.8</v>
      </c>
      <c r="D7" s="3"/>
      <c r="E7" s="3"/>
      <c r="F7" s="3"/>
      <c r="G7" s="3">
        <v>65</v>
      </c>
      <c r="H7" s="3">
        <v>11</v>
      </c>
      <c r="I7" s="3"/>
      <c r="J7" s="3"/>
      <c r="K7" s="3"/>
      <c r="L7" s="3">
        <v>9.4</v>
      </c>
      <c r="M7" s="3">
        <v>10.5</v>
      </c>
    </row>
    <row r="8" spans="1:13" ht="12.75">
      <c r="A8">
        <f t="shared" si="0"/>
        <v>5</v>
      </c>
      <c r="B8" s="3">
        <v>3.5</v>
      </c>
      <c r="C8" s="3"/>
      <c r="D8" s="3"/>
      <c r="E8" s="3">
        <v>16</v>
      </c>
      <c r="F8" s="3">
        <v>7.8</v>
      </c>
      <c r="G8" s="3"/>
      <c r="H8" s="3"/>
      <c r="I8" s="3"/>
      <c r="J8" s="3">
        <v>22.2</v>
      </c>
      <c r="K8" s="3">
        <v>24.1</v>
      </c>
      <c r="L8" s="3"/>
      <c r="M8" s="3"/>
    </row>
    <row r="9" spans="1:13" ht="12.75">
      <c r="A9">
        <f t="shared" si="0"/>
        <v>6</v>
      </c>
      <c r="B9" s="3"/>
      <c r="C9" s="3"/>
      <c r="D9" s="3">
        <v>25</v>
      </c>
      <c r="E9" s="3"/>
      <c r="F9" s="3"/>
      <c r="G9" s="3"/>
      <c r="H9" s="3"/>
      <c r="I9" s="3">
        <v>19.5</v>
      </c>
      <c r="J9" s="3"/>
      <c r="K9" s="3"/>
      <c r="L9" s="3"/>
      <c r="M9" s="3"/>
    </row>
    <row r="10" spans="1:13" ht="12.75">
      <c r="A10">
        <f t="shared" si="0"/>
        <v>7</v>
      </c>
      <c r="B10" s="3"/>
      <c r="C10" s="3">
        <v>9.7</v>
      </c>
      <c r="D10" s="3"/>
      <c r="E10" s="3"/>
      <c r="F10" s="3"/>
      <c r="G10" s="3">
        <v>18.6</v>
      </c>
      <c r="H10" s="3">
        <v>13.4</v>
      </c>
      <c r="I10" s="3"/>
      <c r="J10" s="3"/>
      <c r="K10" s="3"/>
      <c r="L10" s="3">
        <v>22.1</v>
      </c>
      <c r="M10" s="3">
        <v>11.1</v>
      </c>
    </row>
    <row r="11" spans="1:13" ht="12.75">
      <c r="A11">
        <f t="shared" si="0"/>
        <v>8</v>
      </c>
      <c r="B11" s="3">
        <v>4.9</v>
      </c>
      <c r="C11" s="3"/>
      <c r="D11" s="3"/>
      <c r="E11" s="3">
        <v>8.5</v>
      </c>
      <c r="F11" s="3">
        <v>13.7</v>
      </c>
      <c r="G11" s="3"/>
      <c r="H11" s="3"/>
      <c r="I11" s="3"/>
      <c r="J11" s="3">
        <v>21.7</v>
      </c>
      <c r="K11" s="3">
        <v>12.5</v>
      </c>
      <c r="L11" s="3"/>
      <c r="M11" s="3"/>
    </row>
    <row r="12" spans="1:13" ht="12.75">
      <c r="A12">
        <f t="shared" si="0"/>
        <v>9</v>
      </c>
      <c r="B12" s="3"/>
      <c r="C12" s="3"/>
      <c r="D12" s="3">
        <v>9</v>
      </c>
      <c r="E12" s="3"/>
      <c r="F12" s="3"/>
      <c r="G12" s="3"/>
      <c r="H12" s="3"/>
      <c r="I12" s="3">
        <v>22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10.9</v>
      </c>
      <c r="D13" s="3"/>
      <c r="E13" s="3"/>
      <c r="F13" s="3"/>
      <c r="G13" s="3">
        <v>25.7</v>
      </c>
      <c r="H13" s="3">
        <v>13.8</v>
      </c>
      <c r="I13" s="3"/>
      <c r="J13" s="3"/>
      <c r="K13" s="3"/>
      <c r="L13" s="3">
        <v>10.5</v>
      </c>
      <c r="M13" s="3">
        <v>12.6</v>
      </c>
    </row>
    <row r="14" spans="1:13" ht="12.75">
      <c r="A14">
        <f t="shared" si="0"/>
        <v>11</v>
      </c>
      <c r="B14" s="3">
        <v>7</v>
      </c>
      <c r="C14" s="3"/>
      <c r="D14" s="3"/>
      <c r="E14" s="3">
        <v>18</v>
      </c>
      <c r="F14" s="3">
        <v>4.8</v>
      </c>
      <c r="G14" s="3"/>
      <c r="H14" s="3"/>
      <c r="I14" s="3"/>
      <c r="J14" s="3">
        <v>8.3</v>
      </c>
      <c r="K14" s="3">
        <v>11.8</v>
      </c>
      <c r="L14" s="3"/>
      <c r="M14" s="3"/>
    </row>
    <row r="15" spans="1:13" ht="12.75">
      <c r="A15">
        <f t="shared" si="0"/>
        <v>12</v>
      </c>
      <c r="B15" s="3"/>
      <c r="C15" s="3"/>
      <c r="D15" s="3">
        <v>12.4</v>
      </c>
      <c r="E15" s="3"/>
      <c r="F15" s="3"/>
      <c r="G15" s="3"/>
      <c r="H15" s="3"/>
      <c r="I15" s="3">
        <v>12.3</v>
      </c>
      <c r="J15" s="3"/>
      <c r="K15" s="3"/>
      <c r="L15" s="3"/>
      <c r="M15" s="3"/>
    </row>
    <row r="16" spans="1:13" ht="12.75">
      <c r="A16">
        <f t="shared" si="0"/>
        <v>13</v>
      </c>
      <c r="B16" s="3"/>
      <c r="C16" s="3">
        <v>7.2</v>
      </c>
      <c r="D16" s="3"/>
      <c r="E16" s="3"/>
      <c r="F16" s="3"/>
      <c r="G16" s="3">
        <v>24.5</v>
      </c>
      <c r="H16" s="3">
        <v>12.5</v>
      </c>
      <c r="I16" s="3"/>
      <c r="J16" s="3"/>
      <c r="K16" s="3"/>
      <c r="L16" s="3">
        <v>31.1</v>
      </c>
      <c r="M16" s="3">
        <v>17.6</v>
      </c>
    </row>
    <row r="17" spans="1:13" ht="12.75">
      <c r="A17">
        <f t="shared" si="0"/>
        <v>14</v>
      </c>
      <c r="B17" s="3">
        <v>3.6</v>
      </c>
      <c r="C17" s="3"/>
      <c r="D17" s="3"/>
      <c r="E17" s="3">
        <v>16.9</v>
      </c>
      <c r="F17" s="3"/>
      <c r="G17" s="3"/>
      <c r="H17" s="3"/>
      <c r="I17" s="3"/>
      <c r="J17" s="3">
        <v>7.8</v>
      </c>
      <c r="K17" s="3">
        <v>8.7</v>
      </c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>
        <v>14.1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8.1</v>
      </c>
      <c r="D19" s="3"/>
      <c r="E19" s="3"/>
      <c r="F19" s="3"/>
      <c r="G19" s="3">
        <v>14.8</v>
      </c>
      <c r="H19" s="3">
        <v>15.7</v>
      </c>
      <c r="I19" s="3"/>
      <c r="J19" s="3"/>
      <c r="K19" s="3"/>
      <c r="L19" s="3">
        <v>21.3</v>
      </c>
      <c r="M19" s="3">
        <v>14.5</v>
      </c>
    </row>
    <row r="20" spans="1:13" ht="12.75">
      <c r="A20">
        <f t="shared" si="0"/>
        <v>17</v>
      </c>
      <c r="B20" s="3">
        <v>5.2</v>
      </c>
      <c r="C20" s="3"/>
      <c r="D20" s="3"/>
      <c r="E20" s="3">
        <v>18.3</v>
      </c>
      <c r="F20" s="3"/>
      <c r="G20" s="3"/>
      <c r="H20" s="3"/>
      <c r="I20" s="3"/>
      <c r="J20" s="3">
        <v>9.6</v>
      </c>
      <c r="K20" s="3">
        <v>9</v>
      </c>
      <c r="L20" s="3"/>
      <c r="M20" s="3"/>
    </row>
    <row r="21" spans="1:13" ht="12.75">
      <c r="A21">
        <f t="shared" si="0"/>
        <v>18</v>
      </c>
      <c r="B21" s="3"/>
      <c r="C21" s="3"/>
      <c r="D21" s="3">
        <v>12.5</v>
      </c>
      <c r="E21" s="3"/>
      <c r="F21" s="3"/>
      <c r="G21" s="3"/>
      <c r="H21" s="3"/>
      <c r="I21" s="3">
        <v>23.5</v>
      </c>
      <c r="J21" s="3"/>
      <c r="K21" s="3"/>
      <c r="L21" s="3"/>
      <c r="M21" s="3"/>
    </row>
    <row r="22" spans="1:13" ht="12.75">
      <c r="A22">
        <f t="shared" si="0"/>
        <v>19</v>
      </c>
      <c r="B22" s="3"/>
      <c r="C22" s="3">
        <v>6.4</v>
      </c>
      <c r="D22" s="3"/>
      <c r="E22" s="3"/>
      <c r="F22" s="3"/>
      <c r="G22" s="3">
        <v>7.7</v>
      </c>
      <c r="H22" s="3">
        <v>23.6</v>
      </c>
      <c r="I22" s="3"/>
      <c r="J22" s="3"/>
      <c r="K22" s="3"/>
      <c r="L22" s="3">
        <v>13.5</v>
      </c>
      <c r="M22" s="3">
        <v>20.2</v>
      </c>
    </row>
    <row r="23" spans="1:13" ht="12.75">
      <c r="A23">
        <f t="shared" si="0"/>
        <v>20</v>
      </c>
      <c r="B23" s="3">
        <v>7.4</v>
      </c>
      <c r="C23" s="3"/>
      <c r="D23" s="3"/>
      <c r="E23" s="3">
        <v>21.5</v>
      </c>
      <c r="F23" s="3"/>
      <c r="G23" s="3"/>
      <c r="H23" s="3"/>
      <c r="I23" s="3"/>
      <c r="J23" s="3"/>
      <c r="K23" s="3">
        <v>6.8</v>
      </c>
      <c r="L23" s="3"/>
      <c r="M23" s="3"/>
    </row>
    <row r="24" spans="1:13" ht="12.75">
      <c r="A24">
        <f t="shared" si="0"/>
        <v>21</v>
      </c>
      <c r="B24" s="3"/>
      <c r="C24" s="3"/>
      <c r="D24" s="3">
        <v>5.7</v>
      </c>
      <c r="E24" s="3"/>
      <c r="F24" s="3"/>
      <c r="G24" s="3"/>
      <c r="H24" s="3"/>
      <c r="I24" s="3">
        <v>24.2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11.3</v>
      </c>
      <c r="D25" s="3"/>
      <c r="E25" s="3"/>
      <c r="F25" s="3"/>
      <c r="G25" s="3">
        <v>9.2</v>
      </c>
      <c r="H25" s="3">
        <v>40.1</v>
      </c>
      <c r="I25" s="3"/>
      <c r="J25" s="3"/>
      <c r="K25" s="3"/>
      <c r="L25" s="3">
        <v>17.7</v>
      </c>
      <c r="M25" s="5">
        <v>5.6</v>
      </c>
    </row>
    <row r="26" spans="1:13" ht="12.75">
      <c r="A26">
        <f t="shared" si="0"/>
        <v>23</v>
      </c>
      <c r="B26" s="3">
        <v>7.6</v>
      </c>
      <c r="C26" s="3"/>
      <c r="D26" s="3"/>
      <c r="E26" s="3">
        <v>16</v>
      </c>
      <c r="F26" s="3">
        <v>16.8</v>
      </c>
      <c r="G26" s="3"/>
      <c r="H26" s="3"/>
      <c r="I26" s="3"/>
      <c r="J26" s="3">
        <v>12.3</v>
      </c>
      <c r="K26" s="3">
        <v>13.7</v>
      </c>
      <c r="L26" s="3"/>
      <c r="M26" s="5"/>
    </row>
    <row r="27" spans="1:13" ht="12.75">
      <c r="A27">
        <f t="shared" si="0"/>
        <v>24</v>
      </c>
      <c r="B27" s="3"/>
      <c r="C27" s="3"/>
      <c r="D27" s="3">
        <v>9.9</v>
      </c>
      <c r="E27" s="3"/>
      <c r="F27" s="3"/>
      <c r="G27" s="3"/>
      <c r="H27" s="3"/>
      <c r="I27" s="3">
        <v>18.2</v>
      </c>
      <c r="J27" s="3"/>
      <c r="K27" s="3"/>
      <c r="L27" s="3"/>
      <c r="M27" s="5"/>
    </row>
    <row r="28" spans="1:13" ht="12.75">
      <c r="A28">
        <f t="shared" si="0"/>
        <v>25</v>
      </c>
      <c r="B28" s="3"/>
      <c r="C28" s="3">
        <v>7.2</v>
      </c>
      <c r="D28" s="3"/>
      <c r="E28" s="3"/>
      <c r="F28" s="3"/>
      <c r="G28" s="3">
        <v>13</v>
      </c>
      <c r="H28" s="3">
        <v>38.2</v>
      </c>
      <c r="I28" s="3"/>
      <c r="J28" s="3"/>
      <c r="K28" s="3"/>
      <c r="L28" s="3">
        <v>24.3</v>
      </c>
      <c r="M28" s="5">
        <v>3.6</v>
      </c>
    </row>
    <row r="29" spans="1:13" ht="12.75">
      <c r="A29">
        <f t="shared" si="0"/>
        <v>26</v>
      </c>
      <c r="B29" s="3">
        <v>8.7</v>
      </c>
      <c r="C29" s="3"/>
      <c r="D29" s="3"/>
      <c r="E29" s="3">
        <v>8.2</v>
      </c>
      <c r="F29" s="3">
        <v>9</v>
      </c>
      <c r="G29" s="3"/>
      <c r="H29" s="3"/>
      <c r="I29" s="3"/>
      <c r="J29" s="3">
        <v>13.8</v>
      </c>
      <c r="K29" s="3">
        <v>9.4</v>
      </c>
      <c r="L29" s="3"/>
      <c r="M29" s="5"/>
    </row>
    <row r="30" spans="1:13" ht="12.75">
      <c r="A30">
        <f t="shared" si="0"/>
        <v>27</v>
      </c>
      <c r="B30" s="3"/>
      <c r="C30" s="3"/>
      <c r="D30" s="3">
        <v>19.7</v>
      </c>
      <c r="E30" s="3"/>
      <c r="F30" s="3"/>
      <c r="G30" s="3"/>
      <c r="H30" s="3"/>
      <c r="I30" s="3">
        <v>11.2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14</v>
      </c>
      <c r="D31" s="3"/>
      <c r="E31" s="3"/>
      <c r="F31" s="3"/>
      <c r="G31" s="3">
        <v>13.3</v>
      </c>
      <c r="H31" s="3">
        <v>14.8</v>
      </c>
      <c r="I31" s="3"/>
      <c r="J31" s="3"/>
      <c r="K31" s="3"/>
      <c r="L31" s="3">
        <v>13.7</v>
      </c>
      <c r="M31" s="5">
        <v>14.1</v>
      </c>
    </row>
    <row r="32" spans="1:13" ht="12.75">
      <c r="A32">
        <f t="shared" si="0"/>
        <v>29</v>
      </c>
      <c r="B32" s="3">
        <v>9.8</v>
      </c>
      <c r="C32" s="3"/>
      <c r="D32" s="3"/>
      <c r="E32" s="3">
        <v>12.6</v>
      </c>
      <c r="F32" s="3">
        <v>10.4</v>
      </c>
      <c r="G32" s="3"/>
      <c r="H32" s="3"/>
      <c r="I32" s="3"/>
      <c r="J32" s="3">
        <v>11.1</v>
      </c>
      <c r="K32" s="3">
        <v>14</v>
      </c>
      <c r="L32" s="3"/>
      <c r="M32" s="5"/>
    </row>
    <row r="33" spans="1:13" ht="12.75">
      <c r="A33">
        <f t="shared" si="0"/>
        <v>30</v>
      </c>
      <c r="B33" s="3"/>
      <c r="C33" s="3"/>
      <c r="D33" s="3">
        <v>11.5</v>
      </c>
      <c r="E33" s="3"/>
      <c r="F33" s="3"/>
      <c r="G33" s="3"/>
      <c r="H33" s="3"/>
      <c r="I33" s="3">
        <v>11.8</v>
      </c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>
        <v>13.6</v>
      </c>
      <c r="I34" s="3"/>
      <c r="J34" s="3"/>
      <c r="K34" s="3"/>
      <c r="L34" s="3"/>
      <c r="M34" s="5">
        <v>5.3</v>
      </c>
    </row>
    <row r="35" spans="1:13" ht="12.75">
      <c r="A35" t="s">
        <v>2</v>
      </c>
      <c r="B35" s="2">
        <f>MAX(B4:B34)</f>
        <v>10</v>
      </c>
      <c r="C35" s="2">
        <f aca="true" t="shared" si="1" ref="C35:M35">MAX(C4:C34)</f>
        <v>14</v>
      </c>
      <c r="D35" s="2">
        <f t="shared" si="1"/>
        <v>25</v>
      </c>
      <c r="E35" s="2">
        <f t="shared" si="1"/>
        <v>21.5</v>
      </c>
      <c r="F35" s="2">
        <f t="shared" si="1"/>
        <v>16.8</v>
      </c>
      <c r="G35" s="2">
        <f t="shared" si="1"/>
        <v>65</v>
      </c>
      <c r="H35" s="2">
        <f>MAX(H4:H34)</f>
        <v>40.1</v>
      </c>
      <c r="I35" s="2">
        <f>MAX(I4:I34)</f>
        <v>25.3</v>
      </c>
      <c r="J35" s="2">
        <f t="shared" si="1"/>
        <v>23.6</v>
      </c>
      <c r="K35" s="2">
        <f>MAX(K4:K34)</f>
        <v>24.1</v>
      </c>
      <c r="L35" s="2">
        <f t="shared" si="1"/>
        <v>31.1</v>
      </c>
      <c r="M35" s="2">
        <f t="shared" si="1"/>
        <v>20.2</v>
      </c>
    </row>
    <row r="37" spans="1:14" ht="12.75">
      <c r="A37" t="s">
        <v>3</v>
      </c>
      <c r="B37">
        <f>MAX(B4:M34)</f>
        <v>65</v>
      </c>
      <c r="D37" t="s">
        <v>4</v>
      </c>
      <c r="E37" s="2">
        <f>AVERAGE(B4:M34)</f>
        <v>14.347863247863247</v>
      </c>
      <c r="G37" t="s">
        <v>5</v>
      </c>
      <c r="H37" s="2">
        <f>STDEV(B4:M34)</f>
        <v>8.261205538337304</v>
      </c>
      <c r="J37" t="s">
        <v>6</v>
      </c>
      <c r="K37">
        <f>COUNT(B4:M34)</f>
        <v>117</v>
      </c>
      <c r="M37" t="s">
        <v>26</v>
      </c>
      <c r="N37" s="2">
        <f>K37/122*100</f>
        <v>95.90163934426229</v>
      </c>
    </row>
    <row r="39" spans="3:13" ht="12.75">
      <c r="C39" t="s">
        <v>23</v>
      </c>
      <c r="D39" s="2">
        <f>COUNT(B4:D34)/30*100</f>
        <v>96.66666666666667</v>
      </c>
      <c r="F39" t="s">
        <v>25</v>
      </c>
      <c r="G39" s="2">
        <f>COUNT(E4:G34)/30*100</f>
        <v>90</v>
      </c>
      <c r="I39" t="s">
        <v>24</v>
      </c>
      <c r="J39" s="2">
        <f>COUNT(H4:J34)/31*100</f>
        <v>96.7741935483871</v>
      </c>
      <c r="L39" t="s">
        <v>27</v>
      </c>
      <c r="M39" s="2">
        <f>COUNT(K4:M34)/31*100</f>
        <v>100</v>
      </c>
    </row>
    <row r="41" spans="1:3" ht="12.75">
      <c r="A41" t="s">
        <v>32</v>
      </c>
      <c r="C41" s="4">
        <f>PERCENTILE(B4:M34,0.98)</f>
        <v>35.92799999999995</v>
      </c>
    </row>
    <row r="42" spans="1:13" ht="12.75">
      <c r="A42" t="s">
        <v>31</v>
      </c>
      <c r="B42" s="3">
        <f>COUNT(B4:B34)/11*100</f>
        <v>90.9090909090909</v>
      </c>
      <c r="C42" s="3">
        <f>COUNT(C4:C34)/9*100</f>
        <v>111.11111111111111</v>
      </c>
      <c r="D42" s="3">
        <f>COUNT(D4:D34)/11*100</f>
        <v>81.81818181818183</v>
      </c>
      <c r="E42" s="3">
        <f>COUNT(E4:E34)/10*100</f>
        <v>100</v>
      </c>
      <c r="F42" s="3">
        <f>COUNT(F4:F34)/10*100</f>
        <v>70</v>
      </c>
      <c r="G42" s="3">
        <f>COUNT(G4:G34)/10*100</f>
        <v>100</v>
      </c>
      <c r="H42" s="3">
        <f>COUNT(H4:H34)/11*100</f>
        <v>100</v>
      </c>
      <c r="I42" s="3">
        <f>COUNT(I4:I34)/10*100</f>
        <v>100</v>
      </c>
      <c r="J42" s="3">
        <f>COUNT(J4:J34)/10*100</f>
        <v>90</v>
      </c>
      <c r="K42" s="3">
        <f>COUNT(K4:K34)/10*100</f>
        <v>100</v>
      </c>
      <c r="L42" s="3">
        <f>COUNT(L4:L34)/10*100</f>
        <v>100</v>
      </c>
      <c r="M42" s="3">
        <f>COUNT(M4:M34)/11*100</f>
        <v>100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5" sqref="F45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  <col min="14" max="14" width="8.7109375" style="0" customWidth="1"/>
  </cols>
  <sheetData>
    <row r="1" ht="12.75">
      <c r="F1" t="s">
        <v>37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13.6</v>
      </c>
      <c r="M4" s="3">
        <v>6.3</v>
      </c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/>
      <c r="K5" s="3">
        <v>15.7</v>
      </c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>
        <v>39.3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7.5</v>
      </c>
      <c r="D7" s="3"/>
      <c r="E7" s="3"/>
      <c r="F7" s="3"/>
      <c r="G7" s="3">
        <v>30.2</v>
      </c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>
        <v>3.7</v>
      </c>
      <c r="C8" s="3"/>
      <c r="D8" s="3"/>
      <c r="E8" s="3">
        <v>12.1</v>
      </c>
      <c r="F8" s="3">
        <v>9.2</v>
      </c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>
        <v>24.7</v>
      </c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15.6</v>
      </c>
      <c r="M10" s="3">
        <v>10.2</v>
      </c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>
        <v>26.5</v>
      </c>
      <c r="K11" s="3">
        <v>12.6</v>
      </c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>
        <v>13.3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11.7</v>
      </c>
      <c r="D13" s="3"/>
      <c r="E13" s="3"/>
      <c r="F13" s="3"/>
      <c r="G13" s="3">
        <v>25.3</v>
      </c>
      <c r="H13" s="3">
        <v>14.9</v>
      </c>
      <c r="I13" s="3"/>
      <c r="J13" s="3"/>
      <c r="K13" s="3"/>
      <c r="L13" s="3"/>
      <c r="M13" s="3"/>
    </row>
    <row r="14" spans="1:13" ht="12.75">
      <c r="A14">
        <f t="shared" si="0"/>
        <v>11</v>
      </c>
      <c r="B14" s="3">
        <v>7.6</v>
      </c>
      <c r="C14" s="3"/>
      <c r="D14" s="3"/>
      <c r="E14" s="3">
        <v>18</v>
      </c>
      <c r="F14" s="3">
        <v>5</v>
      </c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>
        <v>12.3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 t="s">
        <v>39</v>
      </c>
      <c r="M16" s="3">
        <v>17.2</v>
      </c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>
        <v>28.6</v>
      </c>
      <c r="K17" s="3">
        <v>8.2</v>
      </c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>
        <v>14.7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9.6</v>
      </c>
      <c r="D19" s="3"/>
      <c r="E19" s="3"/>
      <c r="F19" s="3"/>
      <c r="G19" s="3">
        <v>8.7</v>
      </c>
      <c r="H19" s="3">
        <v>15.9</v>
      </c>
      <c r="I19" s="3"/>
      <c r="J19" s="3"/>
      <c r="K19" s="3"/>
      <c r="L19" s="3"/>
      <c r="M19" s="3"/>
    </row>
    <row r="20" spans="1:13" ht="12.75">
      <c r="A20">
        <f t="shared" si="0"/>
        <v>17</v>
      </c>
      <c r="B20" s="3">
        <v>4.9</v>
      </c>
      <c r="C20" s="3"/>
      <c r="D20" s="3"/>
      <c r="E20" s="3">
        <v>27.4</v>
      </c>
      <c r="F20" s="3">
        <v>6.2</v>
      </c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>
        <v>12.7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10.1</v>
      </c>
      <c r="M22" s="3">
        <v>18.6</v>
      </c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>
        <v>8</v>
      </c>
      <c r="K23" s="3">
        <v>6.4</v>
      </c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>
        <v>19.2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11</v>
      </c>
      <c r="D25" s="3"/>
      <c r="E25" s="3"/>
      <c r="F25" s="3"/>
      <c r="G25" s="3">
        <v>14.8</v>
      </c>
      <c r="H25" s="3">
        <v>14.9</v>
      </c>
      <c r="I25" s="3"/>
      <c r="J25" s="3"/>
      <c r="K25" s="3"/>
      <c r="L25" s="3"/>
      <c r="M25" s="3"/>
    </row>
    <row r="26" spans="1:13" ht="12.75">
      <c r="A26">
        <f t="shared" si="0"/>
        <v>23</v>
      </c>
      <c r="B26" s="3">
        <v>6.5</v>
      </c>
      <c r="C26" s="3"/>
      <c r="D26" s="3"/>
      <c r="E26" s="3">
        <v>17</v>
      </c>
      <c r="F26" s="3">
        <v>16.4</v>
      </c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>
        <v>9.8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24.5</v>
      </c>
      <c r="M28" s="5">
        <v>3.5</v>
      </c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>
        <v>14</v>
      </c>
      <c r="K29" s="3">
        <v>13.9</v>
      </c>
      <c r="L29" s="3"/>
      <c r="M29" s="5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>
        <v>10.6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15.5</v>
      </c>
      <c r="D31" s="3"/>
      <c r="E31" s="3"/>
      <c r="F31" s="3"/>
      <c r="G31" s="3">
        <v>15.9</v>
      </c>
      <c r="H31" s="3">
        <v>9.8</v>
      </c>
      <c r="I31" s="3"/>
      <c r="J31" s="3"/>
      <c r="K31" s="3"/>
      <c r="L31" s="3"/>
      <c r="M31" s="5"/>
    </row>
    <row r="32" spans="1:13" ht="12.75">
      <c r="A32">
        <f t="shared" si="0"/>
        <v>29</v>
      </c>
      <c r="B32" s="3">
        <v>8.6</v>
      </c>
      <c r="C32" s="3"/>
      <c r="D32" s="3"/>
      <c r="E32" s="3">
        <v>12.2</v>
      </c>
      <c r="F32" s="3">
        <v>8.7</v>
      </c>
      <c r="G32" s="3"/>
      <c r="H32" s="3"/>
      <c r="I32" s="3"/>
      <c r="J32" s="3"/>
      <c r="K32" s="3"/>
      <c r="L32" s="3"/>
      <c r="M32" s="5"/>
    </row>
    <row r="33" spans="1:13" ht="12.75">
      <c r="A33">
        <f t="shared" si="0"/>
        <v>30</v>
      </c>
      <c r="B33" s="3"/>
      <c r="C33" s="3"/>
      <c r="D33" s="3">
        <v>11.4</v>
      </c>
      <c r="E33" s="3"/>
      <c r="F33" s="3"/>
      <c r="G33" s="3"/>
      <c r="H33" s="3"/>
      <c r="I33" s="3"/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">
        <v>6.1</v>
      </c>
    </row>
    <row r="35" spans="1:13" ht="12.75">
      <c r="A35" t="s">
        <v>2</v>
      </c>
      <c r="B35" s="2">
        <f>MAX(B4:B34)</f>
        <v>8.6</v>
      </c>
      <c r="C35" s="2">
        <f aca="true" t="shared" si="1" ref="C35:M35">MAX(C4:C34)</f>
        <v>15.5</v>
      </c>
      <c r="D35" s="2">
        <f t="shared" si="1"/>
        <v>24.7</v>
      </c>
      <c r="E35" s="2">
        <f t="shared" si="1"/>
        <v>27.4</v>
      </c>
      <c r="F35" s="2">
        <f t="shared" si="1"/>
        <v>16.4</v>
      </c>
      <c r="G35" s="2">
        <f t="shared" si="1"/>
        <v>30.2</v>
      </c>
      <c r="H35" s="2">
        <f>MAX(H4:H34)</f>
        <v>15.9</v>
      </c>
      <c r="I35" s="2">
        <f>MAX(I4:I34)</f>
        <v>39.3</v>
      </c>
      <c r="J35" s="2">
        <f t="shared" si="1"/>
        <v>28.6</v>
      </c>
      <c r="K35" s="2">
        <f>MAX(K4:K34)</f>
        <v>15.7</v>
      </c>
      <c r="L35" s="2">
        <f t="shared" si="1"/>
        <v>24.5</v>
      </c>
      <c r="M35" s="2">
        <f t="shared" si="1"/>
        <v>18.6</v>
      </c>
    </row>
    <row r="37" spans="1:14" ht="12.75">
      <c r="A37" t="s">
        <v>3</v>
      </c>
      <c r="B37">
        <f>MAX(B4:M34)</f>
        <v>39.3</v>
      </c>
      <c r="D37" t="s">
        <v>4</v>
      </c>
      <c r="E37" s="2">
        <f>AVERAGE(B4:M34)</f>
        <v>13.737931034482756</v>
      </c>
      <c r="G37" t="s">
        <v>5</v>
      </c>
      <c r="H37" s="2">
        <f>STDEV(B4:M34)</f>
        <v>7.225316786261144</v>
      </c>
      <c r="J37" t="s">
        <v>6</v>
      </c>
      <c r="K37">
        <f>COUNT(B4:M34)</f>
        <v>58</v>
      </c>
      <c r="M37" t="s">
        <v>26</v>
      </c>
      <c r="N37" s="2">
        <f>K37/122*100</f>
        <v>47.540983606557376</v>
      </c>
    </row>
    <row r="39" spans="3:13" ht="12.75">
      <c r="C39" t="s">
        <v>23</v>
      </c>
      <c r="D39" s="2">
        <f>COUNT(B4:D34)/30*100</f>
        <v>50</v>
      </c>
      <c r="F39" t="s">
        <v>25</v>
      </c>
      <c r="G39" s="2">
        <f>COUNT(E4:G34)/30*100</f>
        <v>50</v>
      </c>
      <c r="I39" t="s">
        <v>24</v>
      </c>
      <c r="J39" s="2">
        <f>COUNT(H4:J34)/31*100</f>
        <v>41.935483870967744</v>
      </c>
      <c r="L39" t="s">
        <v>27</v>
      </c>
      <c r="M39" s="2">
        <f>COUNT(K4:M34)/31*100</f>
        <v>48.38709677419355</v>
      </c>
    </row>
    <row r="41" spans="1:3" ht="12.75">
      <c r="A41" t="s">
        <v>32</v>
      </c>
      <c r="C41" s="4">
        <f>PERCENTILE(B4:M34,0.98)</f>
        <v>29.976</v>
      </c>
    </row>
    <row r="42" spans="1:13" ht="12.75">
      <c r="A42" t="s">
        <v>31</v>
      </c>
      <c r="B42" s="3">
        <f>COUNT(B4:B34)/11*100</f>
        <v>45.45454545454545</v>
      </c>
      <c r="C42" s="3">
        <f>COUNT(C4:C34)/9*100</f>
        <v>55.55555555555556</v>
      </c>
      <c r="D42" s="3">
        <f>COUNT(D4:D34)/11*100</f>
        <v>45.45454545454545</v>
      </c>
      <c r="E42" s="3">
        <f>COUNT(E4:E34)/10*100</f>
        <v>50</v>
      </c>
      <c r="F42" s="3">
        <f>COUNT(F4:F34)/10*100</f>
        <v>50</v>
      </c>
      <c r="G42" s="3">
        <f>COUNT(G4:G34)/10*100</f>
        <v>50</v>
      </c>
      <c r="H42" s="3">
        <f>COUNT(H4:H34)/11*100</f>
        <v>36.36363636363637</v>
      </c>
      <c r="I42" s="3">
        <f>COUNT(I4:I34)/10*100</f>
        <v>50</v>
      </c>
      <c r="J42" s="3">
        <f>COUNT(J4:J34)/10*100</f>
        <v>40</v>
      </c>
      <c r="K42" s="3">
        <f>COUNT(K4:K34)/10*100</f>
        <v>50</v>
      </c>
      <c r="L42" s="3">
        <f>COUNT(L4:L34)/10*100</f>
        <v>40</v>
      </c>
      <c r="M42" s="3">
        <f>COUNT(M4:M34)/11*100</f>
        <v>54.54545454545454</v>
      </c>
    </row>
  </sheetData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8" sqref="M28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20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8.5</v>
      </c>
      <c r="M4" s="3">
        <v>4.5</v>
      </c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>
        <v>18.8</v>
      </c>
      <c r="K5" s="3">
        <v>25.5</v>
      </c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>
        <v>20.7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4.4</v>
      </c>
      <c r="D7" s="3"/>
      <c r="E7" s="3"/>
      <c r="F7" s="3"/>
      <c r="G7" s="3">
        <v>10.3</v>
      </c>
      <c r="H7" s="3">
        <v>7.2</v>
      </c>
      <c r="I7" s="3"/>
      <c r="J7" s="3"/>
      <c r="K7" s="3"/>
      <c r="L7" s="3"/>
      <c r="M7" s="3"/>
    </row>
    <row r="8" spans="1:13" ht="12.75">
      <c r="A8">
        <f t="shared" si="0"/>
        <v>5</v>
      </c>
      <c r="B8" s="3">
        <v>3.8</v>
      </c>
      <c r="C8" s="3"/>
      <c r="D8" s="3"/>
      <c r="E8" s="3"/>
      <c r="F8" s="3">
        <v>7.3</v>
      </c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>
        <v>16.2</v>
      </c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7.4</v>
      </c>
      <c r="M10" s="3">
        <v>8.9</v>
      </c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>
        <v>27.9</v>
      </c>
      <c r="K11" s="3">
        <v>14.7</v>
      </c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>
        <v>8.9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9.3</v>
      </c>
      <c r="D13" s="3"/>
      <c r="E13" s="3"/>
      <c r="F13" s="3"/>
      <c r="G13" s="3">
        <v>19.2</v>
      </c>
      <c r="H13" s="3">
        <v>7.2</v>
      </c>
      <c r="I13" s="3"/>
      <c r="J13" s="3"/>
      <c r="K13" s="3"/>
      <c r="L13" s="3"/>
      <c r="M13" s="3"/>
    </row>
    <row r="14" spans="1:13" ht="12.75">
      <c r="A14">
        <f t="shared" si="0"/>
        <v>11</v>
      </c>
      <c r="B14" s="3">
        <v>8.2</v>
      </c>
      <c r="C14" s="3"/>
      <c r="D14" s="3"/>
      <c r="E14" s="3"/>
      <c r="F14" s="3">
        <v>5.4</v>
      </c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>
        <v>10.1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10.5</v>
      </c>
      <c r="M16" s="3">
        <v>8.8</v>
      </c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>
        <v>6.2</v>
      </c>
      <c r="K17" s="3">
        <v>5.4</v>
      </c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>
        <v>14.3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7.2</v>
      </c>
      <c r="D19" s="3"/>
      <c r="E19" s="3"/>
      <c r="F19" s="3"/>
      <c r="G19" s="3">
        <v>16.5</v>
      </c>
      <c r="H19" s="3">
        <v>14</v>
      </c>
      <c r="I19" s="3"/>
      <c r="J19" s="3"/>
      <c r="K19" s="3"/>
      <c r="L19" s="3"/>
      <c r="M19" s="3"/>
    </row>
    <row r="20" spans="1:13" ht="12.75">
      <c r="A20">
        <f t="shared" si="0"/>
        <v>17</v>
      </c>
      <c r="B20" s="3">
        <v>5</v>
      </c>
      <c r="C20" s="3"/>
      <c r="D20" s="3"/>
      <c r="E20" s="3">
        <v>14.3</v>
      </c>
      <c r="F20" s="3">
        <v>7.1</v>
      </c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>
        <v>17.6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10.2</v>
      </c>
      <c r="M22" s="3">
        <v>16.4</v>
      </c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>
        <v>6.4</v>
      </c>
      <c r="K23" s="3">
        <v>4.6</v>
      </c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>
        <v>14.8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11.1</v>
      </c>
      <c r="D25" s="3"/>
      <c r="E25" s="3"/>
      <c r="F25" s="3"/>
      <c r="G25" s="3">
        <v>7.6</v>
      </c>
      <c r="H25" s="3">
        <v>11</v>
      </c>
      <c r="I25" s="3"/>
      <c r="J25" s="3"/>
      <c r="K25" s="3"/>
      <c r="L25" s="3"/>
      <c r="M25" s="3"/>
    </row>
    <row r="26" spans="1:13" ht="12.75">
      <c r="A26">
        <f t="shared" si="0"/>
        <v>23</v>
      </c>
      <c r="B26" s="3">
        <v>3.5</v>
      </c>
      <c r="C26" s="3"/>
      <c r="D26" s="3"/>
      <c r="E26" s="3">
        <v>12.6</v>
      </c>
      <c r="F26" s="3">
        <v>13.3</v>
      </c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>
        <v>9.5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12.6</v>
      </c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>
        <v>9.3</v>
      </c>
      <c r="K29" s="3">
        <v>13.5</v>
      </c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>
        <v>5.2</v>
      </c>
      <c r="J30" s="3"/>
      <c r="K30" s="3"/>
      <c r="L30" s="3"/>
      <c r="M30" s="3"/>
    </row>
    <row r="31" spans="1:13" ht="12.75">
      <c r="A31">
        <f t="shared" si="0"/>
        <v>28</v>
      </c>
      <c r="B31" s="3"/>
      <c r="C31" s="3">
        <v>8.2</v>
      </c>
      <c r="D31" s="3"/>
      <c r="E31" s="3"/>
      <c r="F31" s="3"/>
      <c r="G31" s="3">
        <v>8.3</v>
      </c>
      <c r="H31" s="3">
        <v>23.9</v>
      </c>
      <c r="I31" s="3"/>
      <c r="J31" s="3"/>
      <c r="K31" s="3"/>
      <c r="L31" s="3"/>
      <c r="M31" s="3"/>
    </row>
    <row r="32" spans="1:13" ht="12.75">
      <c r="A32">
        <f t="shared" si="0"/>
        <v>29</v>
      </c>
      <c r="B32" s="3">
        <v>5.6</v>
      </c>
      <c r="C32" s="3"/>
      <c r="D32" s="3"/>
      <c r="E32" s="3">
        <v>12.2</v>
      </c>
      <c r="F32" s="3">
        <v>8.5</v>
      </c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>
        <v>12.2</v>
      </c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2</v>
      </c>
      <c r="B35" s="2">
        <f aca="true" t="shared" si="1" ref="B35:M35">MAX(B4:B34)</f>
        <v>8.2</v>
      </c>
      <c r="C35" s="2">
        <f t="shared" si="1"/>
        <v>11.1</v>
      </c>
      <c r="D35" s="2">
        <f t="shared" si="1"/>
        <v>17.6</v>
      </c>
      <c r="E35" s="2">
        <f t="shared" si="1"/>
        <v>14.3</v>
      </c>
      <c r="F35" s="2">
        <f t="shared" si="1"/>
        <v>13.3</v>
      </c>
      <c r="G35" s="2">
        <f t="shared" si="1"/>
        <v>19.2</v>
      </c>
      <c r="H35" s="2">
        <f>MAX(H4:H34)</f>
        <v>23.9</v>
      </c>
      <c r="I35" s="2">
        <f>MAX(I4:I34)</f>
        <v>20.7</v>
      </c>
      <c r="J35" s="2">
        <f t="shared" si="1"/>
        <v>27.9</v>
      </c>
      <c r="K35" s="2">
        <f t="shared" si="1"/>
        <v>25.5</v>
      </c>
      <c r="L35" s="2">
        <f t="shared" si="1"/>
        <v>12.6</v>
      </c>
      <c r="M35" s="2">
        <f t="shared" si="1"/>
        <v>16.4</v>
      </c>
    </row>
    <row r="37" spans="1:14" ht="12.75">
      <c r="A37" t="s">
        <v>3</v>
      </c>
      <c r="B37">
        <f>MAX(B4:M34)</f>
        <v>27.9</v>
      </c>
      <c r="D37" t="s">
        <v>4</v>
      </c>
      <c r="E37" s="2">
        <f>AVERAGE(B4:M34)</f>
        <v>10.908771929824564</v>
      </c>
      <c r="G37" t="s">
        <v>5</v>
      </c>
      <c r="H37" s="2">
        <f>STDEV(B4:M34)</f>
        <v>5.49204882085242</v>
      </c>
      <c r="J37" t="s">
        <v>6</v>
      </c>
      <c r="K37">
        <f>COUNT(B4:M34)</f>
        <v>57</v>
      </c>
      <c r="M37" t="s">
        <v>26</v>
      </c>
      <c r="N37" s="2">
        <f>K37/61*100</f>
        <v>93.44262295081968</v>
      </c>
    </row>
    <row r="39" spans="3:13" ht="12.75">
      <c r="C39" t="s">
        <v>23</v>
      </c>
      <c r="D39" s="2">
        <f>COUNT(B4:D34)/15*100</f>
        <v>100</v>
      </c>
      <c r="F39" t="s">
        <v>25</v>
      </c>
      <c r="G39" s="2">
        <f>COUNT(E4:G34)/16*100</f>
        <v>81.25</v>
      </c>
      <c r="I39" t="s">
        <v>24</v>
      </c>
      <c r="J39" s="2">
        <f>COUNT(H4:J34)/15*100</f>
        <v>100</v>
      </c>
      <c r="L39" t="s">
        <v>27</v>
      </c>
      <c r="M39" s="2">
        <f>COUNT(K4:M34)/15*100</f>
        <v>93.33333333333333</v>
      </c>
    </row>
    <row r="41" spans="1:3" ht="12.75">
      <c r="A41" t="s">
        <v>32</v>
      </c>
      <c r="C41" s="4">
        <f>PERCENTILE(B4:M34,0.98)</f>
        <v>25.307999999999993</v>
      </c>
    </row>
    <row r="42" spans="1:13" ht="12.75">
      <c r="A42" t="s">
        <v>31</v>
      </c>
      <c r="B42" s="3">
        <f>COUNT(B4:B34)/5*100</f>
        <v>100</v>
      </c>
      <c r="C42" s="3">
        <f>COUNT(C4:C34)/5*100</f>
        <v>100</v>
      </c>
      <c r="D42" s="3">
        <f>COUNT(D4:D34)/5*100</f>
        <v>100</v>
      </c>
      <c r="E42" s="3">
        <f>COUNT(E4:E34)/5*100</f>
        <v>60</v>
      </c>
      <c r="F42" s="3">
        <f>COUNT(F4:F34)/5*100</f>
        <v>100</v>
      </c>
      <c r="G42" s="3">
        <f aca="true" t="shared" si="2" ref="G42:M42">COUNT(G4:G34)/5*100</f>
        <v>100</v>
      </c>
      <c r="H42" s="3">
        <f>COUNT(H4:H34)/5*100</f>
        <v>100</v>
      </c>
      <c r="I42" s="3">
        <f>COUNT(I4:I34)/6*100</f>
        <v>83.33333333333334</v>
      </c>
      <c r="J42" s="3">
        <f t="shared" si="2"/>
        <v>100</v>
      </c>
      <c r="K42" s="3">
        <f t="shared" si="2"/>
        <v>100</v>
      </c>
      <c r="L42" s="3">
        <f t="shared" si="2"/>
        <v>100</v>
      </c>
      <c r="M42" s="3">
        <f t="shared" si="2"/>
        <v>80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8" sqref="O28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13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>
        <v>6.5</v>
      </c>
      <c r="D4" s="3"/>
      <c r="E4" s="3"/>
      <c r="F4" s="3"/>
      <c r="G4" s="3">
        <v>21.1</v>
      </c>
      <c r="H4" s="3">
        <v>20.5</v>
      </c>
      <c r="I4" s="3"/>
      <c r="J4" s="3"/>
      <c r="K4" s="3"/>
      <c r="L4" s="3">
        <v>10.3</v>
      </c>
      <c r="M4" s="3">
        <v>9.5</v>
      </c>
    </row>
    <row r="5" spans="1:13" ht="12.75">
      <c r="A5">
        <f aca="true" t="shared" si="0" ref="A5:A34">+A4+1</f>
        <v>2</v>
      </c>
      <c r="B5" s="3">
        <v>16.5</v>
      </c>
      <c r="C5" s="3"/>
      <c r="D5" s="3"/>
      <c r="E5" s="3">
        <v>11.6</v>
      </c>
      <c r="F5" s="3">
        <v>9.3</v>
      </c>
      <c r="G5" s="3"/>
      <c r="H5" s="3"/>
      <c r="I5" s="3"/>
      <c r="J5" s="3">
        <v>22.9</v>
      </c>
      <c r="K5" s="3"/>
      <c r="L5" s="3"/>
      <c r="M5" s="3"/>
    </row>
    <row r="6" spans="1:13" ht="12.75">
      <c r="A6">
        <f t="shared" si="0"/>
        <v>3</v>
      </c>
      <c r="B6" s="3"/>
      <c r="C6" s="3"/>
      <c r="D6" s="3">
        <v>9.2</v>
      </c>
      <c r="E6" s="3"/>
      <c r="F6" s="3"/>
      <c r="G6" s="3"/>
      <c r="H6" s="3"/>
      <c r="I6" s="3">
        <v>16.9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>
        <v>17.8</v>
      </c>
      <c r="H7" s="3">
        <v>6.8</v>
      </c>
      <c r="I7" s="3"/>
      <c r="J7" s="3"/>
      <c r="K7" s="3"/>
      <c r="L7" s="3">
        <v>11.7</v>
      </c>
      <c r="M7" s="3">
        <v>13.3</v>
      </c>
    </row>
    <row r="8" spans="1:13" ht="12.75">
      <c r="A8">
        <f t="shared" si="0"/>
        <v>5</v>
      </c>
      <c r="B8" s="3">
        <v>5.8</v>
      </c>
      <c r="C8" s="3"/>
      <c r="D8" s="3"/>
      <c r="E8" s="3">
        <v>13.8</v>
      </c>
      <c r="F8" s="3">
        <v>13</v>
      </c>
      <c r="G8" s="3"/>
      <c r="H8" s="3"/>
      <c r="I8" s="3"/>
      <c r="J8" s="3">
        <v>17.6</v>
      </c>
      <c r="K8" s="3">
        <v>22.5</v>
      </c>
      <c r="L8" s="3"/>
      <c r="M8" s="3"/>
    </row>
    <row r="9" spans="1:13" ht="12.75">
      <c r="A9">
        <f t="shared" si="0"/>
        <v>6</v>
      </c>
      <c r="B9" s="3"/>
      <c r="C9" s="3"/>
      <c r="D9" s="3">
        <v>16.4</v>
      </c>
      <c r="E9" s="3"/>
      <c r="F9" s="3"/>
      <c r="G9" s="3"/>
      <c r="H9" s="3"/>
      <c r="I9" s="3">
        <v>11.9</v>
      </c>
      <c r="J9" s="3"/>
      <c r="K9" s="3"/>
      <c r="L9" s="3"/>
      <c r="M9" s="3"/>
    </row>
    <row r="10" spans="1:13" ht="12.75">
      <c r="A10">
        <f t="shared" si="0"/>
        <v>7</v>
      </c>
      <c r="B10" s="3"/>
      <c r="C10" s="3">
        <v>8.3</v>
      </c>
      <c r="D10" s="3"/>
      <c r="E10" s="3"/>
      <c r="F10" s="3"/>
      <c r="G10" s="3">
        <v>18</v>
      </c>
      <c r="H10" s="3">
        <v>15.3</v>
      </c>
      <c r="I10" s="3"/>
      <c r="J10" s="3"/>
      <c r="K10" s="3"/>
      <c r="L10" s="3">
        <v>8.2</v>
      </c>
      <c r="M10" s="3">
        <v>11.2</v>
      </c>
    </row>
    <row r="11" spans="1:13" ht="12.75">
      <c r="A11">
        <f t="shared" si="0"/>
        <v>8</v>
      </c>
      <c r="B11" s="3">
        <v>4.4</v>
      </c>
      <c r="C11" s="3"/>
      <c r="D11" s="3"/>
      <c r="E11" s="3">
        <v>8.4</v>
      </c>
      <c r="F11" s="3">
        <v>22.1</v>
      </c>
      <c r="G11" s="3"/>
      <c r="H11" s="3"/>
      <c r="I11" s="3"/>
      <c r="J11" s="3">
        <v>24.7</v>
      </c>
      <c r="K11" s="3">
        <v>14</v>
      </c>
      <c r="L11" s="3"/>
      <c r="M11" s="3"/>
    </row>
    <row r="12" spans="1:13" ht="12.75">
      <c r="A12">
        <f t="shared" si="0"/>
        <v>9</v>
      </c>
      <c r="B12" s="3"/>
      <c r="C12" s="3"/>
      <c r="D12" s="3">
        <v>10.2</v>
      </c>
      <c r="E12" s="3"/>
      <c r="F12" s="3"/>
      <c r="G12" s="3"/>
      <c r="H12" s="3"/>
      <c r="I12" s="3">
        <v>8.8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8.4</v>
      </c>
      <c r="D13" s="3"/>
      <c r="E13" s="3"/>
      <c r="F13" s="3"/>
      <c r="G13" s="3">
        <v>23.8</v>
      </c>
      <c r="H13" s="3">
        <v>16.2</v>
      </c>
      <c r="I13" s="3"/>
      <c r="J13" s="3"/>
      <c r="K13" s="3"/>
      <c r="L13" s="3">
        <v>5.2</v>
      </c>
      <c r="M13" s="3">
        <v>18.2</v>
      </c>
    </row>
    <row r="14" spans="1:13" ht="12.75">
      <c r="A14">
        <f t="shared" si="0"/>
        <v>11</v>
      </c>
      <c r="B14" s="3">
        <v>7.4</v>
      </c>
      <c r="C14" s="3"/>
      <c r="D14" s="3"/>
      <c r="E14" s="3">
        <v>58.3</v>
      </c>
      <c r="F14" s="3">
        <v>5.6</v>
      </c>
      <c r="G14" s="3"/>
      <c r="H14" s="3"/>
      <c r="I14" s="3"/>
      <c r="J14" s="3">
        <v>6.3</v>
      </c>
      <c r="K14" s="3">
        <v>9.1</v>
      </c>
      <c r="L14" s="3"/>
      <c r="M14" s="3"/>
    </row>
    <row r="15" spans="1:13" ht="12.75">
      <c r="A15">
        <f t="shared" si="0"/>
        <v>12</v>
      </c>
      <c r="B15" s="3"/>
      <c r="C15" s="3"/>
      <c r="D15" s="3">
        <v>12.1</v>
      </c>
      <c r="E15" s="3"/>
      <c r="F15" s="3"/>
      <c r="G15" s="3"/>
      <c r="H15" s="3"/>
      <c r="I15" s="3">
        <v>7.8</v>
      </c>
      <c r="J15" s="3"/>
      <c r="K15" s="3"/>
      <c r="L15" s="3"/>
      <c r="M15" s="3"/>
    </row>
    <row r="16" spans="1:13" ht="12.75">
      <c r="A16">
        <f t="shared" si="0"/>
        <v>13</v>
      </c>
      <c r="B16" s="3"/>
      <c r="C16" s="3">
        <v>16.6</v>
      </c>
      <c r="D16" s="3"/>
      <c r="E16" s="3"/>
      <c r="F16" s="3"/>
      <c r="G16" s="3">
        <v>39.1</v>
      </c>
      <c r="H16" s="3">
        <v>10.2</v>
      </c>
      <c r="I16" s="3"/>
      <c r="J16" s="3"/>
      <c r="K16" s="3"/>
      <c r="L16" s="3">
        <v>11.2</v>
      </c>
      <c r="M16" s="3">
        <v>8.2</v>
      </c>
    </row>
    <row r="17" spans="1:13" ht="12.75">
      <c r="A17">
        <f t="shared" si="0"/>
        <v>14</v>
      </c>
      <c r="B17" s="3">
        <v>3.7</v>
      </c>
      <c r="C17" s="3"/>
      <c r="D17" s="3"/>
      <c r="E17" s="3">
        <v>7.6</v>
      </c>
      <c r="F17" s="3">
        <v>6.3</v>
      </c>
      <c r="G17" s="3"/>
      <c r="H17" s="3"/>
      <c r="I17" s="3"/>
      <c r="J17" s="3">
        <v>15.4</v>
      </c>
      <c r="K17" s="3">
        <v>11.2</v>
      </c>
      <c r="L17" s="3"/>
      <c r="M17" s="3"/>
    </row>
    <row r="18" spans="1:13" ht="12.75">
      <c r="A18">
        <f t="shared" si="0"/>
        <v>15</v>
      </c>
      <c r="B18" s="3"/>
      <c r="C18" s="3"/>
      <c r="D18" s="3">
        <v>7.9</v>
      </c>
      <c r="E18" s="3"/>
      <c r="F18" s="3"/>
      <c r="G18" s="3"/>
      <c r="H18" s="3"/>
      <c r="I18" s="3">
        <v>14.2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7.7</v>
      </c>
      <c r="D19" s="3"/>
      <c r="E19" s="3"/>
      <c r="F19" s="3"/>
      <c r="G19" s="3">
        <v>5.9</v>
      </c>
      <c r="H19" s="3">
        <v>27</v>
      </c>
      <c r="I19" s="3"/>
      <c r="J19" s="3"/>
      <c r="K19" s="3"/>
      <c r="L19" s="3">
        <v>5.6</v>
      </c>
      <c r="M19" s="3">
        <v>9.8</v>
      </c>
    </row>
    <row r="20" spans="1:13" ht="12.75">
      <c r="A20">
        <f t="shared" si="0"/>
        <v>17</v>
      </c>
      <c r="B20" s="3">
        <v>3.3</v>
      </c>
      <c r="C20" s="3"/>
      <c r="D20" s="3"/>
      <c r="E20" s="3">
        <v>13.9</v>
      </c>
      <c r="F20" s="3">
        <v>9.2</v>
      </c>
      <c r="G20" s="3"/>
      <c r="H20" s="3"/>
      <c r="I20" s="3"/>
      <c r="J20" s="3">
        <v>4.5</v>
      </c>
      <c r="K20" s="3">
        <v>5.8</v>
      </c>
      <c r="L20" s="3"/>
      <c r="M20" s="3"/>
    </row>
    <row r="21" spans="1:13" ht="12.75">
      <c r="A21">
        <f t="shared" si="0"/>
        <v>18</v>
      </c>
      <c r="B21" s="3"/>
      <c r="C21" s="3"/>
      <c r="D21" s="3">
        <v>18.7</v>
      </c>
      <c r="E21" s="3"/>
      <c r="F21" s="3"/>
      <c r="G21" s="3"/>
      <c r="H21" s="3"/>
      <c r="I21" s="3">
        <v>26.3</v>
      </c>
      <c r="J21" s="3"/>
      <c r="K21" s="3"/>
      <c r="L21" s="3"/>
      <c r="M21" s="3"/>
    </row>
    <row r="22" spans="1:13" ht="12.75">
      <c r="A22">
        <f t="shared" si="0"/>
        <v>19</v>
      </c>
      <c r="B22" s="3"/>
      <c r="C22" s="3">
        <v>11.4</v>
      </c>
      <c r="D22" s="3"/>
      <c r="E22" s="3"/>
      <c r="F22" s="3"/>
      <c r="G22" s="3">
        <v>7.1</v>
      </c>
      <c r="H22" s="3">
        <v>9.8</v>
      </c>
      <c r="I22" s="3"/>
      <c r="J22" s="3"/>
      <c r="K22" s="3"/>
      <c r="L22" s="3">
        <v>9</v>
      </c>
      <c r="M22" s="3">
        <v>13.6</v>
      </c>
    </row>
    <row r="23" spans="1:13" ht="12.75">
      <c r="A23">
        <f t="shared" si="0"/>
        <v>20</v>
      </c>
      <c r="B23" s="3">
        <v>2.2</v>
      </c>
      <c r="C23" s="3"/>
      <c r="D23" s="3"/>
      <c r="E23" s="3">
        <v>14.8</v>
      </c>
      <c r="F23" s="3">
        <v>9</v>
      </c>
      <c r="G23" s="3"/>
      <c r="H23" s="3"/>
      <c r="I23" s="3"/>
      <c r="J23" s="3">
        <v>8.5</v>
      </c>
      <c r="K23" s="3">
        <v>4.8</v>
      </c>
      <c r="L23" s="3"/>
      <c r="M23" s="3"/>
    </row>
    <row r="24" spans="1:13" ht="12.75">
      <c r="A24">
        <f t="shared" si="0"/>
        <v>21</v>
      </c>
      <c r="B24" s="3"/>
      <c r="C24" s="3"/>
      <c r="D24" s="3">
        <v>4.1</v>
      </c>
      <c r="E24" s="3"/>
      <c r="F24" s="3"/>
      <c r="G24" s="3"/>
      <c r="H24" s="3"/>
      <c r="I24" s="3">
        <v>8.7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8.1</v>
      </c>
      <c r="D25" s="3"/>
      <c r="E25" s="3"/>
      <c r="F25" s="3"/>
      <c r="G25" s="3">
        <v>7.4</v>
      </c>
      <c r="H25" s="3">
        <v>12.4</v>
      </c>
      <c r="I25" s="3"/>
      <c r="J25" s="3"/>
      <c r="K25" s="3"/>
      <c r="L25" s="3">
        <v>8.1</v>
      </c>
      <c r="M25" s="3">
        <v>3.9</v>
      </c>
    </row>
    <row r="26" spans="1:13" ht="12.75">
      <c r="A26">
        <f t="shared" si="0"/>
        <v>23</v>
      </c>
      <c r="B26" s="3">
        <v>5.2</v>
      </c>
      <c r="C26" s="3"/>
      <c r="D26" s="3"/>
      <c r="E26" s="3">
        <v>12.6</v>
      </c>
      <c r="F26" s="3">
        <v>8.8</v>
      </c>
      <c r="G26" s="3"/>
      <c r="H26" s="3"/>
      <c r="I26" s="3"/>
      <c r="J26" s="3">
        <v>5.6</v>
      </c>
      <c r="K26" s="3">
        <v>5.6</v>
      </c>
      <c r="L26" s="3"/>
      <c r="M26" s="3"/>
    </row>
    <row r="27" spans="1:13" ht="12.75">
      <c r="A27">
        <f t="shared" si="0"/>
        <v>24</v>
      </c>
      <c r="B27" s="3"/>
      <c r="C27" s="3"/>
      <c r="D27" s="3">
        <v>19</v>
      </c>
      <c r="E27" s="3"/>
      <c r="F27" s="3"/>
      <c r="G27" s="3"/>
      <c r="H27" s="3"/>
      <c r="I27" s="3">
        <v>8.5</v>
      </c>
      <c r="J27" s="3"/>
      <c r="K27" s="3"/>
      <c r="L27" s="3"/>
      <c r="M27" s="3"/>
    </row>
    <row r="28" spans="1:13" ht="12.75">
      <c r="A28">
        <f t="shared" si="0"/>
        <v>25</v>
      </c>
      <c r="B28" s="3"/>
      <c r="C28" s="3">
        <v>7.2</v>
      </c>
      <c r="D28" s="3"/>
      <c r="E28" s="3"/>
      <c r="F28" s="3"/>
      <c r="G28" s="3">
        <v>17</v>
      </c>
      <c r="H28" s="3">
        <v>4.4</v>
      </c>
      <c r="I28" s="3"/>
      <c r="J28" s="3"/>
      <c r="K28" s="3"/>
      <c r="L28" s="3">
        <v>13.5</v>
      </c>
      <c r="M28" s="5">
        <v>2.5</v>
      </c>
    </row>
    <row r="29" spans="1:13" ht="12.75">
      <c r="A29">
        <f t="shared" si="0"/>
        <v>26</v>
      </c>
      <c r="B29" s="3">
        <v>28.4</v>
      </c>
      <c r="C29" s="3"/>
      <c r="D29" s="3"/>
      <c r="E29" s="3">
        <v>8.3</v>
      </c>
      <c r="F29" s="3">
        <v>6</v>
      </c>
      <c r="G29" s="3"/>
      <c r="H29" s="3"/>
      <c r="I29" s="3"/>
      <c r="J29" s="3">
        <v>6.6</v>
      </c>
      <c r="K29" s="3">
        <v>4.4</v>
      </c>
      <c r="L29" s="3"/>
      <c r="M29" s="5"/>
    </row>
    <row r="30" spans="1:13" ht="12.75">
      <c r="A30">
        <f t="shared" si="0"/>
        <v>27</v>
      </c>
      <c r="B30" s="3"/>
      <c r="C30" s="3"/>
      <c r="D30" s="3">
        <v>11.8</v>
      </c>
      <c r="E30" s="3"/>
      <c r="F30" s="3"/>
      <c r="G30" s="3"/>
      <c r="H30" s="3"/>
      <c r="I30" s="3">
        <v>2.4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7.1</v>
      </c>
      <c r="D31" s="3"/>
      <c r="E31" s="3"/>
      <c r="F31" s="3"/>
      <c r="G31" s="3">
        <v>15.1</v>
      </c>
      <c r="H31" s="3">
        <v>5.5</v>
      </c>
      <c r="I31" s="3"/>
      <c r="J31" s="3"/>
      <c r="K31" s="3"/>
      <c r="L31" s="3">
        <v>3.5</v>
      </c>
      <c r="M31" s="5">
        <v>10.2</v>
      </c>
    </row>
    <row r="32" spans="1:13" ht="12.75">
      <c r="A32">
        <f t="shared" si="0"/>
        <v>29</v>
      </c>
      <c r="B32" s="3">
        <v>24.1</v>
      </c>
      <c r="C32" s="3"/>
      <c r="D32" s="3"/>
      <c r="E32" s="3">
        <v>12.4</v>
      </c>
      <c r="F32" s="3">
        <v>6</v>
      </c>
      <c r="G32" s="3"/>
      <c r="H32" s="3"/>
      <c r="I32" s="3"/>
      <c r="J32" s="3">
        <v>8.2</v>
      </c>
      <c r="K32" s="3">
        <v>10</v>
      </c>
      <c r="L32" s="3"/>
      <c r="M32" s="5"/>
    </row>
    <row r="33" spans="1:13" ht="12.75">
      <c r="A33">
        <f t="shared" si="0"/>
        <v>30</v>
      </c>
      <c r="B33" s="3"/>
      <c r="C33" s="3"/>
      <c r="D33" s="3">
        <v>9.9</v>
      </c>
      <c r="E33" s="3"/>
      <c r="F33" s="3"/>
      <c r="G33" s="3"/>
      <c r="H33" s="3"/>
      <c r="I33" s="3">
        <v>15.4</v>
      </c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>
        <v>4</v>
      </c>
      <c r="I34" s="3"/>
      <c r="J34" s="3"/>
      <c r="K34" s="3"/>
      <c r="L34" s="3"/>
      <c r="M34" s="5">
        <v>4.5</v>
      </c>
    </row>
    <row r="35" spans="1:14" ht="12.75">
      <c r="A35" t="s">
        <v>2</v>
      </c>
      <c r="B35" s="2">
        <f aca="true" t="shared" si="1" ref="B35:M35">MAX(B4:B34)</f>
        <v>28.4</v>
      </c>
      <c r="C35" s="2">
        <f t="shared" si="1"/>
        <v>16.6</v>
      </c>
      <c r="D35" s="2">
        <f>MAX(D4:D34)</f>
        <v>19</v>
      </c>
      <c r="E35" s="2">
        <f t="shared" si="1"/>
        <v>58.3</v>
      </c>
      <c r="F35" s="2">
        <f t="shared" si="1"/>
        <v>22.1</v>
      </c>
      <c r="G35" s="2">
        <f t="shared" si="1"/>
        <v>39.1</v>
      </c>
      <c r="H35" s="2">
        <f>MAX(H4:H34)</f>
        <v>27</v>
      </c>
      <c r="I35" s="2">
        <f>MAX(I4:I34)</f>
        <v>26.3</v>
      </c>
      <c r="J35" s="2">
        <f t="shared" si="1"/>
        <v>24.7</v>
      </c>
      <c r="K35" s="2">
        <f>MAX(K4:K34)</f>
        <v>22.5</v>
      </c>
      <c r="L35" s="2">
        <f t="shared" si="1"/>
        <v>13.5</v>
      </c>
      <c r="M35" s="2">
        <f t="shared" si="1"/>
        <v>18.2</v>
      </c>
      <c r="N35" s="2"/>
    </row>
    <row r="37" spans="1:14" ht="12.75">
      <c r="A37" t="s">
        <v>3</v>
      </c>
      <c r="B37">
        <f>MAX(B4:M34)</f>
        <v>58.3</v>
      </c>
      <c r="D37" t="s">
        <v>4</v>
      </c>
      <c r="E37" s="2">
        <f>AVERAGE(B4:M34)</f>
        <v>11.523333333333335</v>
      </c>
      <c r="G37" t="s">
        <v>5</v>
      </c>
      <c r="H37" s="2">
        <f>STDEV(B4:M34)</f>
        <v>7.689868193222274</v>
      </c>
      <c r="J37" t="s">
        <v>6</v>
      </c>
      <c r="K37">
        <f>COUNT(B4:M34)</f>
        <v>120</v>
      </c>
      <c r="M37" t="s">
        <v>26</v>
      </c>
      <c r="N37" s="2">
        <f>K37/122*100</f>
        <v>98.36065573770492</v>
      </c>
    </row>
    <row r="39" spans="3:13" ht="12.75">
      <c r="C39" t="s">
        <v>23</v>
      </c>
      <c r="D39" s="2">
        <f>COUNT(B4:D34)/30*100</f>
        <v>96.66666666666667</v>
      </c>
      <c r="F39" t="s">
        <v>25</v>
      </c>
      <c r="G39" s="2">
        <f>COUNT(E4:G34)/30*100</f>
        <v>100</v>
      </c>
      <c r="I39" t="s">
        <v>24</v>
      </c>
      <c r="J39" s="2">
        <f>COUNT(H4:J34)/31*100</f>
        <v>100</v>
      </c>
      <c r="L39" t="s">
        <v>27</v>
      </c>
      <c r="M39" s="2">
        <f>COUNT(K4:M34)/31*100</f>
        <v>96.7741935483871</v>
      </c>
    </row>
    <row r="41" spans="1:3" ht="12.75">
      <c r="A41" t="s">
        <v>32</v>
      </c>
      <c r="C41" s="4">
        <f>PERCENTILE(B4:M34,0.98)</f>
        <v>27.868000000000006</v>
      </c>
    </row>
    <row r="42" spans="1:13" ht="12.75">
      <c r="A42" t="s">
        <v>31</v>
      </c>
      <c r="B42" s="3">
        <f>COUNT(B4:B34)/11*100</f>
        <v>90.9090909090909</v>
      </c>
      <c r="C42" s="3">
        <f>COUNT(C4:C34)/9*100</f>
        <v>100</v>
      </c>
      <c r="D42" s="3">
        <f>COUNT(D4:D34)/11*100</f>
        <v>90.9090909090909</v>
      </c>
      <c r="E42" s="3">
        <f>COUNT(E4:E34)/10*100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100</v>
      </c>
      <c r="I42" s="3">
        <f>COUNT(I4:I34)/10*100</f>
        <v>100</v>
      </c>
      <c r="J42" s="3">
        <f>COUNT(J4:J34)/10*100</f>
        <v>100</v>
      </c>
      <c r="K42" s="3">
        <f>COUNT(K4:K34)/10*100</f>
        <v>90</v>
      </c>
      <c r="L42" s="3">
        <f>COUNT(L4:L34)/10*100</f>
        <v>100</v>
      </c>
      <c r="M42" s="3">
        <f>COUNT(M4:M34)/11*100</f>
        <v>100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8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>
        <v>11.6</v>
      </c>
      <c r="C4" s="3">
        <v>10.9</v>
      </c>
      <c r="D4" s="3">
        <v>11.1</v>
      </c>
      <c r="E4" s="3">
        <v>11</v>
      </c>
      <c r="F4" s="3">
        <v>13</v>
      </c>
      <c r="G4" s="3">
        <v>29.2</v>
      </c>
      <c r="H4" s="3">
        <v>26.9</v>
      </c>
      <c r="I4" s="3">
        <v>12</v>
      </c>
      <c r="J4" s="3">
        <v>26.2</v>
      </c>
      <c r="K4" s="3">
        <v>12.2</v>
      </c>
      <c r="L4" s="3">
        <v>12.7</v>
      </c>
      <c r="M4" s="3">
        <v>6</v>
      </c>
    </row>
    <row r="5" spans="1:13" ht="12.75">
      <c r="A5">
        <f aca="true" t="shared" si="0" ref="A5:A34">+A4+1</f>
        <v>2</v>
      </c>
      <c r="B5" s="3">
        <v>17.2</v>
      </c>
      <c r="C5" s="3">
        <v>9.5</v>
      </c>
      <c r="D5" s="3">
        <v>15.6</v>
      </c>
      <c r="E5" s="3">
        <v>12.6</v>
      </c>
      <c r="F5" s="3">
        <v>14.5</v>
      </c>
      <c r="G5" s="3">
        <v>9.8</v>
      </c>
      <c r="H5" s="3">
        <v>17.4</v>
      </c>
      <c r="I5" s="3">
        <v>22.5</v>
      </c>
      <c r="J5" s="3">
        <v>33.8</v>
      </c>
      <c r="K5" s="3">
        <v>18.8</v>
      </c>
      <c r="L5" s="3">
        <v>8.8</v>
      </c>
      <c r="M5" s="3">
        <v>8.2</v>
      </c>
    </row>
    <row r="6" spans="1:13" ht="12.75">
      <c r="A6">
        <f t="shared" si="0"/>
        <v>3</v>
      </c>
      <c r="B6" s="3">
        <v>20</v>
      </c>
      <c r="C6" s="3">
        <v>12.4</v>
      </c>
      <c r="D6" s="3">
        <v>16.7</v>
      </c>
      <c r="E6" s="3">
        <v>16.3</v>
      </c>
      <c r="F6" s="3">
        <v>10.1</v>
      </c>
      <c r="G6" s="3">
        <v>9.8</v>
      </c>
      <c r="H6" s="3">
        <v>9.4</v>
      </c>
      <c r="I6" s="3">
        <v>25.1</v>
      </c>
      <c r="J6" s="3">
        <v>20</v>
      </c>
      <c r="K6" s="3">
        <v>27.7</v>
      </c>
      <c r="L6" s="3">
        <v>14.5</v>
      </c>
      <c r="M6" s="3">
        <v>13.4</v>
      </c>
    </row>
    <row r="7" spans="1:13" ht="12.75">
      <c r="A7">
        <f t="shared" si="0"/>
        <v>4</v>
      </c>
      <c r="B7" s="3">
        <v>21.9</v>
      </c>
      <c r="C7" s="3">
        <v>4.7</v>
      </c>
      <c r="D7" s="3">
        <v>15.9</v>
      </c>
      <c r="E7" s="3">
        <v>10.8</v>
      </c>
      <c r="F7" s="3">
        <v>11.4</v>
      </c>
      <c r="G7" s="3">
        <v>12.4</v>
      </c>
      <c r="H7" s="3">
        <v>11.5</v>
      </c>
      <c r="I7" s="3">
        <v>22.3</v>
      </c>
      <c r="J7" s="3">
        <v>18.9</v>
      </c>
      <c r="K7" s="3">
        <v>34.1</v>
      </c>
      <c r="L7" s="3">
        <v>11.1</v>
      </c>
      <c r="M7" s="3">
        <v>9.5</v>
      </c>
    </row>
    <row r="8" spans="1:13" ht="12.75">
      <c r="A8">
        <f t="shared" si="0"/>
        <v>5</v>
      </c>
      <c r="B8" s="3">
        <v>13</v>
      </c>
      <c r="C8" s="3">
        <v>6.4</v>
      </c>
      <c r="D8" s="3">
        <v>17.6</v>
      </c>
      <c r="E8" s="3">
        <v>15.9</v>
      </c>
      <c r="F8" s="3">
        <v>14.9</v>
      </c>
      <c r="G8" s="3">
        <v>17.1</v>
      </c>
      <c r="H8" s="3">
        <v>10.7</v>
      </c>
      <c r="I8" s="3">
        <v>19</v>
      </c>
      <c r="J8" s="3">
        <v>19.5</v>
      </c>
      <c r="K8" s="3">
        <v>28.6</v>
      </c>
      <c r="L8" s="3">
        <v>13.3</v>
      </c>
      <c r="M8" s="3">
        <v>13</v>
      </c>
    </row>
    <row r="9" spans="1:13" ht="12.75">
      <c r="A9">
        <f t="shared" si="0"/>
        <v>6</v>
      </c>
      <c r="B9" s="3">
        <v>10.2</v>
      </c>
      <c r="C9" s="3">
        <v>10</v>
      </c>
      <c r="D9" s="3">
        <v>22.3</v>
      </c>
      <c r="E9" s="3">
        <v>10.9</v>
      </c>
      <c r="F9" s="3">
        <v>15.6</v>
      </c>
      <c r="G9" s="3">
        <v>18</v>
      </c>
      <c r="H9" s="3">
        <v>12.3</v>
      </c>
      <c r="I9" s="3">
        <v>8</v>
      </c>
      <c r="J9" s="3">
        <v>21.1</v>
      </c>
      <c r="K9" s="3">
        <v>19.2</v>
      </c>
      <c r="L9" s="3">
        <v>8.9</v>
      </c>
      <c r="M9" s="3">
        <v>24.8</v>
      </c>
    </row>
    <row r="10" spans="1:13" ht="12.75">
      <c r="A10">
        <f t="shared" si="0"/>
        <v>7</v>
      </c>
      <c r="B10" s="3">
        <v>11.4</v>
      </c>
      <c r="C10" s="3">
        <v>9.9</v>
      </c>
      <c r="D10" s="3">
        <v>16.2</v>
      </c>
      <c r="E10" s="3">
        <v>10.7</v>
      </c>
      <c r="F10" s="3">
        <v>13.3</v>
      </c>
      <c r="G10" s="3">
        <v>19.9</v>
      </c>
      <c r="H10" s="3">
        <v>11.4</v>
      </c>
      <c r="I10" s="3">
        <v>9.2</v>
      </c>
      <c r="J10" s="3">
        <v>23.2</v>
      </c>
      <c r="K10" s="3">
        <v>12.2</v>
      </c>
      <c r="L10" s="3" t="s">
        <v>39</v>
      </c>
      <c r="M10" s="3">
        <v>15.8</v>
      </c>
    </row>
    <row r="11" spans="1:13" ht="12.75">
      <c r="A11">
        <f t="shared" si="0"/>
        <v>8</v>
      </c>
      <c r="B11" s="3">
        <v>5.7</v>
      </c>
      <c r="C11" s="3">
        <v>15.8</v>
      </c>
      <c r="D11" s="3">
        <v>12.7</v>
      </c>
      <c r="E11" s="3">
        <v>9.8</v>
      </c>
      <c r="F11" s="3">
        <v>21</v>
      </c>
      <c r="G11" s="3">
        <v>21.8</v>
      </c>
      <c r="H11" s="3">
        <v>10.7</v>
      </c>
      <c r="I11" s="3">
        <v>13.4</v>
      </c>
      <c r="J11" s="3">
        <v>24.6</v>
      </c>
      <c r="K11" s="3">
        <v>16</v>
      </c>
      <c r="L11" s="3">
        <v>14.6</v>
      </c>
      <c r="M11" s="3">
        <v>10.1</v>
      </c>
    </row>
    <row r="12" spans="1:13" ht="12.75">
      <c r="A12">
        <f t="shared" si="0"/>
        <v>9</v>
      </c>
      <c r="B12" s="3">
        <v>8.7</v>
      </c>
      <c r="C12" s="3">
        <v>11.6</v>
      </c>
      <c r="D12" s="3">
        <v>11</v>
      </c>
      <c r="E12" s="3">
        <v>10</v>
      </c>
      <c r="F12" s="3">
        <v>20.2</v>
      </c>
      <c r="G12" s="3">
        <v>16.8</v>
      </c>
      <c r="H12" s="3">
        <v>9</v>
      </c>
      <c r="I12" s="3">
        <v>13.4</v>
      </c>
      <c r="J12" s="3">
        <v>16.7</v>
      </c>
      <c r="K12" s="3">
        <v>21.7</v>
      </c>
      <c r="L12" s="3">
        <v>11.9</v>
      </c>
      <c r="M12" s="3">
        <v>11.5</v>
      </c>
    </row>
    <row r="13" spans="1:13" ht="12.75">
      <c r="A13">
        <f t="shared" si="0"/>
        <v>10</v>
      </c>
      <c r="B13" s="3">
        <v>12.2</v>
      </c>
      <c r="C13" s="3">
        <v>13.4</v>
      </c>
      <c r="D13" s="3">
        <v>12.1</v>
      </c>
      <c r="E13" s="3">
        <v>14.9</v>
      </c>
      <c r="F13" s="3">
        <v>18.5</v>
      </c>
      <c r="G13" s="3">
        <v>23.3</v>
      </c>
      <c r="H13" s="3">
        <v>7.3</v>
      </c>
      <c r="I13" s="3">
        <v>10.3</v>
      </c>
      <c r="J13" s="3">
        <v>12.5</v>
      </c>
      <c r="K13" s="3">
        <v>25</v>
      </c>
      <c r="L13" s="3">
        <v>9.8</v>
      </c>
      <c r="M13" s="3">
        <v>10.5</v>
      </c>
    </row>
    <row r="14" spans="1:13" ht="12.75">
      <c r="A14">
        <f t="shared" si="0"/>
        <v>11</v>
      </c>
      <c r="B14" s="3">
        <v>25.9</v>
      </c>
      <c r="C14" s="3">
        <v>4.9</v>
      </c>
      <c r="D14" s="3">
        <v>10</v>
      </c>
      <c r="E14" s="3">
        <v>7.3</v>
      </c>
      <c r="F14" s="3">
        <v>10.3</v>
      </c>
      <c r="G14" s="3">
        <v>28.4</v>
      </c>
      <c r="H14" s="3">
        <v>20.7</v>
      </c>
      <c r="I14" s="3">
        <v>7.7</v>
      </c>
      <c r="J14" s="3">
        <v>5.5</v>
      </c>
      <c r="K14" s="3">
        <v>16.7</v>
      </c>
      <c r="L14" s="3">
        <v>10.7</v>
      </c>
      <c r="M14" s="3">
        <v>8.1</v>
      </c>
    </row>
    <row r="15" spans="1:13" ht="12.75">
      <c r="A15">
        <f t="shared" si="0"/>
        <v>12</v>
      </c>
      <c r="B15" s="3">
        <v>25.3</v>
      </c>
      <c r="C15" s="3">
        <v>9.3</v>
      </c>
      <c r="D15" s="3">
        <v>10.1</v>
      </c>
      <c r="E15" s="3"/>
      <c r="F15" s="3">
        <v>9.3</v>
      </c>
      <c r="G15" s="3">
        <v>29</v>
      </c>
      <c r="H15" s="3">
        <v>35.5</v>
      </c>
      <c r="I15" s="3">
        <v>5.1</v>
      </c>
      <c r="J15" s="3">
        <v>7.3</v>
      </c>
      <c r="K15" s="3">
        <v>13.2</v>
      </c>
      <c r="L15" s="3">
        <v>8.7</v>
      </c>
      <c r="M15" s="3">
        <v>11.3</v>
      </c>
    </row>
    <row r="16" spans="1:13" ht="12.75">
      <c r="A16">
        <f t="shared" si="0"/>
        <v>13</v>
      </c>
      <c r="B16" s="3">
        <v>5.6</v>
      </c>
      <c r="C16" s="3">
        <v>15.1</v>
      </c>
      <c r="D16" s="3">
        <v>11.5</v>
      </c>
      <c r="E16" s="3">
        <v>10.6</v>
      </c>
      <c r="F16" s="3">
        <v>5.8</v>
      </c>
      <c r="G16" s="3">
        <v>32.8</v>
      </c>
      <c r="H16" s="3">
        <v>13.9</v>
      </c>
      <c r="I16" s="3">
        <v>5.9</v>
      </c>
      <c r="J16" s="3">
        <v>14.9</v>
      </c>
      <c r="K16" s="3">
        <v>10.6</v>
      </c>
      <c r="L16" s="3">
        <v>22.8</v>
      </c>
      <c r="M16" s="3">
        <v>12.8</v>
      </c>
    </row>
    <row r="17" spans="1:13" ht="12.75">
      <c r="A17">
        <f t="shared" si="0"/>
        <v>14</v>
      </c>
      <c r="B17" s="3">
        <v>5.8</v>
      </c>
      <c r="C17" s="3">
        <v>24.6</v>
      </c>
      <c r="D17" s="3">
        <v>11.9</v>
      </c>
      <c r="E17" s="3">
        <v>8.8</v>
      </c>
      <c r="F17" s="3">
        <v>9.3</v>
      </c>
      <c r="G17" s="3">
        <v>13.5</v>
      </c>
      <c r="H17" s="3">
        <v>22.7</v>
      </c>
      <c r="I17" s="3">
        <v>6.4</v>
      </c>
      <c r="J17" s="3">
        <v>12.9</v>
      </c>
      <c r="K17" s="3">
        <v>8.7</v>
      </c>
      <c r="L17" s="3">
        <v>33.1</v>
      </c>
      <c r="M17" s="3">
        <v>21.9</v>
      </c>
    </row>
    <row r="18" spans="1:13" ht="12.75">
      <c r="A18">
        <f t="shared" si="0"/>
        <v>15</v>
      </c>
      <c r="B18" s="3">
        <v>19.2</v>
      </c>
      <c r="C18" s="3">
        <v>7.7</v>
      </c>
      <c r="D18" s="3">
        <v>9.2</v>
      </c>
      <c r="E18" s="3">
        <v>12.7</v>
      </c>
      <c r="F18" s="3">
        <v>10.9</v>
      </c>
      <c r="G18" s="3">
        <v>27.9</v>
      </c>
      <c r="H18" s="3">
        <v>23.6</v>
      </c>
      <c r="I18" s="3">
        <v>16.8</v>
      </c>
      <c r="J18" s="3">
        <v>18.3</v>
      </c>
      <c r="K18" s="3">
        <v>8.4</v>
      </c>
      <c r="L18" s="3">
        <v>6.3</v>
      </c>
      <c r="M18" s="3"/>
    </row>
    <row r="19" spans="1:13" ht="12.75">
      <c r="A19">
        <f t="shared" si="0"/>
        <v>16</v>
      </c>
      <c r="B19" s="3">
        <v>8</v>
      </c>
      <c r="C19" s="3">
        <v>9.2</v>
      </c>
      <c r="D19" s="3">
        <v>12.5</v>
      </c>
      <c r="E19" s="3">
        <v>8.3</v>
      </c>
      <c r="F19" s="3">
        <v>16.2</v>
      </c>
      <c r="G19" s="3">
        <v>13.4</v>
      </c>
      <c r="H19" s="3">
        <v>18.1</v>
      </c>
      <c r="I19" s="3">
        <v>18.4</v>
      </c>
      <c r="J19" s="3">
        <v>14</v>
      </c>
      <c r="K19" s="3">
        <v>7.7</v>
      </c>
      <c r="L19" s="3">
        <v>10.3</v>
      </c>
      <c r="M19" s="3"/>
    </row>
    <row r="20" spans="1:13" ht="12.75">
      <c r="A20">
        <f t="shared" si="0"/>
        <v>17</v>
      </c>
      <c r="B20" s="3">
        <v>6.5</v>
      </c>
      <c r="C20" s="3">
        <v>10.6</v>
      </c>
      <c r="D20" s="3">
        <v>13.6</v>
      </c>
      <c r="E20" s="3">
        <v>12.1</v>
      </c>
      <c r="F20" s="3">
        <v>14.8</v>
      </c>
      <c r="G20" s="3">
        <v>13</v>
      </c>
      <c r="H20" s="3">
        <v>13.1</v>
      </c>
      <c r="I20" s="3">
        <v>16.9</v>
      </c>
      <c r="J20" s="3">
        <v>7.1</v>
      </c>
      <c r="K20" s="3">
        <v>7.7</v>
      </c>
      <c r="L20" s="3">
        <v>19.9</v>
      </c>
      <c r="M20" s="3"/>
    </row>
    <row r="21" spans="1:13" ht="12.75">
      <c r="A21">
        <f t="shared" si="0"/>
        <v>18</v>
      </c>
      <c r="B21" s="3">
        <v>5.2</v>
      </c>
      <c r="C21" s="3">
        <v>7.1</v>
      </c>
      <c r="D21" s="3"/>
      <c r="E21" s="3">
        <v>27.1</v>
      </c>
      <c r="F21" s="3">
        <v>12.7</v>
      </c>
      <c r="G21" s="3">
        <v>21.8</v>
      </c>
      <c r="H21" s="3">
        <v>18.9</v>
      </c>
      <c r="I21" s="3">
        <v>19.3</v>
      </c>
      <c r="J21" s="3">
        <v>4.9</v>
      </c>
      <c r="K21" s="3">
        <v>9.2</v>
      </c>
      <c r="L21" s="3">
        <v>23.4</v>
      </c>
      <c r="M21" s="3"/>
    </row>
    <row r="22" spans="1:13" ht="12.75">
      <c r="A22">
        <f t="shared" si="0"/>
        <v>19</v>
      </c>
      <c r="B22" s="3">
        <v>6.4</v>
      </c>
      <c r="C22" s="3">
        <v>10.6</v>
      </c>
      <c r="D22" s="3">
        <v>27.1</v>
      </c>
      <c r="E22" s="3">
        <v>12.8</v>
      </c>
      <c r="F22" s="3">
        <v>10.1</v>
      </c>
      <c r="G22" s="3"/>
      <c r="H22" s="3">
        <v>12.2</v>
      </c>
      <c r="I22" s="3">
        <v>9.2</v>
      </c>
      <c r="J22" s="3">
        <v>8.5</v>
      </c>
      <c r="K22" s="3">
        <v>54.9</v>
      </c>
      <c r="L22" s="3">
        <v>12.8</v>
      </c>
      <c r="M22" s="3">
        <v>17.7</v>
      </c>
    </row>
    <row r="23" spans="1:13" ht="12.75">
      <c r="A23">
        <f t="shared" si="0"/>
        <v>20</v>
      </c>
      <c r="B23" s="3">
        <v>17.8</v>
      </c>
      <c r="C23" s="3">
        <v>12.5</v>
      </c>
      <c r="D23" s="3">
        <v>12.3</v>
      </c>
      <c r="E23" s="3">
        <v>7.9</v>
      </c>
      <c r="F23" s="3">
        <v>8.5</v>
      </c>
      <c r="G23" s="3">
        <v>14.3</v>
      </c>
      <c r="H23" s="3">
        <v>40</v>
      </c>
      <c r="I23" s="3">
        <v>13.7</v>
      </c>
      <c r="J23" s="3">
        <v>9.2</v>
      </c>
      <c r="K23" s="3">
        <v>6.5</v>
      </c>
      <c r="L23" s="3">
        <v>18.2</v>
      </c>
      <c r="M23" s="3">
        <v>13.9</v>
      </c>
    </row>
    <row r="24" spans="1:13" ht="12.75">
      <c r="A24">
        <f t="shared" si="0"/>
        <v>21</v>
      </c>
      <c r="B24" s="3">
        <v>34.5</v>
      </c>
      <c r="C24" s="3">
        <v>15.2</v>
      </c>
      <c r="D24" s="3">
        <v>5</v>
      </c>
      <c r="E24" s="3">
        <v>9.2</v>
      </c>
      <c r="F24" s="3">
        <v>9.3</v>
      </c>
      <c r="G24" s="3">
        <v>11.3</v>
      </c>
      <c r="H24" s="3">
        <v>25.2</v>
      </c>
      <c r="I24" s="3">
        <v>17.6</v>
      </c>
      <c r="J24" s="3">
        <v>12.2</v>
      </c>
      <c r="K24" s="3">
        <v>9.9</v>
      </c>
      <c r="L24" s="3">
        <v>9.6</v>
      </c>
      <c r="M24" s="5">
        <v>4.6</v>
      </c>
    </row>
    <row r="25" spans="1:13" ht="12.75">
      <c r="A25">
        <f t="shared" si="0"/>
        <v>22</v>
      </c>
      <c r="B25" s="3">
        <v>20.2</v>
      </c>
      <c r="C25" s="3">
        <v>12.5</v>
      </c>
      <c r="D25" s="3">
        <v>15.8</v>
      </c>
      <c r="E25" s="3">
        <v>7.1</v>
      </c>
      <c r="F25" s="3">
        <v>12.2</v>
      </c>
      <c r="G25" s="3">
        <v>11.2</v>
      </c>
      <c r="H25" s="3">
        <v>46.5</v>
      </c>
      <c r="I25" s="3">
        <v>24</v>
      </c>
      <c r="J25" s="3">
        <v>11.5</v>
      </c>
      <c r="K25" s="3">
        <v>15.6</v>
      </c>
      <c r="L25" s="3">
        <v>21.3</v>
      </c>
      <c r="M25" s="5">
        <v>7.4</v>
      </c>
    </row>
    <row r="26" spans="1:13" ht="12.75">
      <c r="A26">
        <f t="shared" si="0"/>
        <v>23</v>
      </c>
      <c r="B26" s="3">
        <v>11.1</v>
      </c>
      <c r="C26" s="3">
        <v>6.5</v>
      </c>
      <c r="D26" s="3">
        <v>14.7</v>
      </c>
      <c r="E26" s="3">
        <v>13.2</v>
      </c>
      <c r="F26" s="3">
        <v>17.4</v>
      </c>
      <c r="G26" s="3">
        <v>14.3</v>
      </c>
      <c r="H26" s="3">
        <v>26.2</v>
      </c>
      <c r="I26" s="3">
        <v>17</v>
      </c>
      <c r="J26" s="3">
        <v>10.9</v>
      </c>
      <c r="K26" s="3">
        <v>32.5</v>
      </c>
      <c r="L26" s="3">
        <v>25.7</v>
      </c>
      <c r="M26" s="5">
        <v>8.5</v>
      </c>
    </row>
    <row r="27" spans="1:13" ht="12.75">
      <c r="A27">
        <f t="shared" si="0"/>
        <v>24</v>
      </c>
      <c r="B27" s="3">
        <v>13.6</v>
      </c>
      <c r="C27" s="3">
        <v>8.1</v>
      </c>
      <c r="D27" s="3">
        <v>12.7</v>
      </c>
      <c r="E27" s="3">
        <v>12.6</v>
      </c>
      <c r="F27" s="3">
        <v>9.7</v>
      </c>
      <c r="G27" s="3">
        <v>14.9</v>
      </c>
      <c r="H27" s="3">
        <v>10.3</v>
      </c>
      <c r="I27" s="3">
        <v>10.9</v>
      </c>
      <c r="J27" s="3">
        <v>6.6</v>
      </c>
      <c r="K27" s="3">
        <v>16.7</v>
      </c>
      <c r="L27" s="3">
        <v>23.2</v>
      </c>
      <c r="M27" s="5">
        <v>11.2</v>
      </c>
    </row>
    <row r="28" spans="1:13" ht="12.75">
      <c r="A28">
        <f t="shared" si="0"/>
        <v>25</v>
      </c>
      <c r="B28" s="3">
        <v>11</v>
      </c>
      <c r="C28" s="3">
        <v>7.8</v>
      </c>
      <c r="D28" s="3">
        <v>11.3</v>
      </c>
      <c r="E28" s="3">
        <v>13</v>
      </c>
      <c r="F28" s="3">
        <v>7.4</v>
      </c>
      <c r="G28" s="3">
        <v>10.5</v>
      </c>
      <c r="H28" s="3">
        <v>5.6</v>
      </c>
      <c r="I28" s="3">
        <v>10.4</v>
      </c>
      <c r="J28" s="3"/>
      <c r="K28" s="3">
        <v>17.6</v>
      </c>
      <c r="L28" s="3">
        <v>20.4</v>
      </c>
      <c r="M28" s="5">
        <v>3.5</v>
      </c>
    </row>
    <row r="29" spans="1:13" ht="12.75">
      <c r="A29">
        <f t="shared" si="0"/>
        <v>26</v>
      </c>
      <c r="B29" s="3">
        <v>35.8</v>
      </c>
      <c r="C29" s="3">
        <v>6</v>
      </c>
      <c r="D29" s="3">
        <v>11.1</v>
      </c>
      <c r="E29" s="3">
        <v>10.2</v>
      </c>
      <c r="F29" s="3">
        <v>7.8</v>
      </c>
      <c r="G29" s="3">
        <v>26.9</v>
      </c>
      <c r="H29" s="3">
        <v>10.2</v>
      </c>
      <c r="I29" s="3">
        <v>24.4</v>
      </c>
      <c r="J29" s="3">
        <v>9.7</v>
      </c>
      <c r="K29" s="3">
        <v>11.4</v>
      </c>
      <c r="L29" s="3">
        <v>10.9</v>
      </c>
      <c r="M29" s="5">
        <v>7.1</v>
      </c>
    </row>
    <row r="30" spans="1:13" ht="12.75">
      <c r="A30">
        <f t="shared" si="0"/>
        <v>27</v>
      </c>
      <c r="B30" s="3">
        <v>22.4</v>
      </c>
      <c r="C30" s="3">
        <v>8.3</v>
      </c>
      <c r="D30" s="3">
        <v>11</v>
      </c>
      <c r="E30" s="3">
        <v>13.5</v>
      </c>
      <c r="F30" s="3">
        <v>7.8</v>
      </c>
      <c r="G30" s="3">
        <v>14.5</v>
      </c>
      <c r="H30" s="3">
        <v>11.3</v>
      </c>
      <c r="I30" s="3">
        <v>5</v>
      </c>
      <c r="J30" s="3">
        <v>16.6</v>
      </c>
      <c r="K30" s="3">
        <v>1</v>
      </c>
      <c r="L30" s="3">
        <v>9.5</v>
      </c>
      <c r="M30" s="5">
        <v>15.1</v>
      </c>
    </row>
    <row r="31" spans="1:13" ht="12.75">
      <c r="A31">
        <f t="shared" si="0"/>
        <v>28</v>
      </c>
      <c r="B31" s="3">
        <v>11.3</v>
      </c>
      <c r="C31" s="3">
        <v>10</v>
      </c>
      <c r="D31" s="3">
        <v>13.3</v>
      </c>
      <c r="E31" s="3">
        <v>17.3</v>
      </c>
      <c r="F31" s="3">
        <v>10.2</v>
      </c>
      <c r="G31" s="3">
        <v>11.7</v>
      </c>
      <c r="H31" s="3">
        <v>9</v>
      </c>
      <c r="I31" s="3">
        <v>13.2</v>
      </c>
      <c r="J31" s="3">
        <v>15.6</v>
      </c>
      <c r="K31" s="3">
        <v>12.7</v>
      </c>
      <c r="L31" s="3">
        <v>8.7</v>
      </c>
      <c r="M31" s="5">
        <v>9.3</v>
      </c>
    </row>
    <row r="32" spans="1:13" ht="12.75">
      <c r="A32">
        <f t="shared" si="0"/>
        <v>29</v>
      </c>
      <c r="B32" s="3">
        <v>8.2</v>
      </c>
      <c r="C32" s="3"/>
      <c r="D32" s="3">
        <v>13.4</v>
      </c>
      <c r="E32" s="3">
        <v>13.1</v>
      </c>
      <c r="F32" s="3">
        <v>10.3</v>
      </c>
      <c r="G32" s="3"/>
      <c r="H32" s="3">
        <v>13.8</v>
      </c>
      <c r="I32" s="3">
        <v>18.6</v>
      </c>
      <c r="J32" s="3">
        <v>10.5</v>
      </c>
      <c r="K32" s="3">
        <v>16</v>
      </c>
      <c r="L32" s="3">
        <v>8.2</v>
      </c>
      <c r="M32" s="5">
        <v>9.2</v>
      </c>
    </row>
    <row r="33" spans="1:13" ht="12.75">
      <c r="A33">
        <f t="shared" si="0"/>
        <v>30</v>
      </c>
      <c r="B33" s="3">
        <v>26.3</v>
      </c>
      <c r="C33" s="3"/>
      <c r="D33" s="3">
        <v>12.4</v>
      </c>
      <c r="E33" s="3">
        <v>7.5</v>
      </c>
      <c r="F33" s="3">
        <v>14.2</v>
      </c>
      <c r="G33" s="3">
        <v>26</v>
      </c>
      <c r="H33" s="3">
        <v>20.1</v>
      </c>
      <c r="I33" s="3">
        <v>15.9</v>
      </c>
      <c r="J33" s="3">
        <v>14.3</v>
      </c>
      <c r="K33" s="3">
        <v>12</v>
      </c>
      <c r="L33" s="3">
        <v>6.4</v>
      </c>
      <c r="M33" s="5">
        <v>5</v>
      </c>
    </row>
    <row r="34" spans="1:13" ht="12.75">
      <c r="A34">
        <f t="shared" si="0"/>
        <v>31</v>
      </c>
      <c r="B34" s="3">
        <v>10.7</v>
      </c>
      <c r="C34" s="3"/>
      <c r="D34" s="3">
        <v>11.7</v>
      </c>
      <c r="E34" s="3"/>
      <c r="F34" s="3">
        <v>17.8</v>
      </c>
      <c r="G34" s="3"/>
      <c r="H34" s="3">
        <v>8.7</v>
      </c>
      <c r="I34" s="3">
        <v>14.4</v>
      </c>
      <c r="J34" s="3"/>
      <c r="K34" s="3">
        <v>20.8</v>
      </c>
      <c r="L34" s="3"/>
      <c r="M34" s="5">
        <v>6.7</v>
      </c>
    </row>
    <row r="35" spans="1:13" ht="12.75">
      <c r="A35" t="s">
        <v>2</v>
      </c>
      <c r="B35" s="2">
        <f>MAX(B4:B34)</f>
        <v>35.8</v>
      </c>
      <c r="C35" s="2">
        <f aca="true" t="shared" si="1" ref="C35:M35">MAX(C4:C34)</f>
        <v>24.6</v>
      </c>
      <c r="D35" s="2">
        <f>MAX(D4:D34)</f>
        <v>27.1</v>
      </c>
      <c r="E35" s="2">
        <f t="shared" si="1"/>
        <v>27.1</v>
      </c>
      <c r="F35" s="2">
        <f>MAX(F4:F34)</f>
        <v>21</v>
      </c>
      <c r="G35" s="2">
        <f t="shared" si="1"/>
        <v>32.8</v>
      </c>
      <c r="H35" s="2">
        <f>MAX(H4:H34)</f>
        <v>46.5</v>
      </c>
      <c r="I35" s="2">
        <f>MAX(I4:I34)</f>
        <v>25.1</v>
      </c>
      <c r="J35" s="2">
        <f t="shared" si="1"/>
        <v>33.8</v>
      </c>
      <c r="K35" s="2">
        <f>MAX(K4:K34)</f>
        <v>54.9</v>
      </c>
      <c r="L35" s="2">
        <f>MAX(L4:L34)</f>
        <v>33.1</v>
      </c>
      <c r="M35" s="2">
        <f t="shared" si="1"/>
        <v>24.8</v>
      </c>
    </row>
    <row r="37" spans="1:14" ht="12.75">
      <c r="A37" t="s">
        <v>3</v>
      </c>
      <c r="B37">
        <f>MAX(B4:M34)</f>
        <v>54.9</v>
      </c>
      <c r="D37" t="s">
        <v>4</v>
      </c>
      <c r="E37" s="2">
        <f>AVERAGE(B4:M34)</f>
        <v>14.204507042253514</v>
      </c>
      <c r="G37" t="s">
        <v>5</v>
      </c>
      <c r="H37" s="2">
        <f>STDEV(B4:M34)</f>
        <v>7.079578490742854</v>
      </c>
      <c r="J37" t="s">
        <v>6</v>
      </c>
      <c r="K37">
        <f>COUNT(B4:M34)</f>
        <v>355</v>
      </c>
      <c r="M37" t="s">
        <v>26</v>
      </c>
      <c r="N37" s="2">
        <f>K37/365*100</f>
        <v>97.26027397260275</v>
      </c>
    </row>
    <row r="39" spans="3:13" ht="12.75">
      <c r="C39" t="s">
        <v>23</v>
      </c>
      <c r="D39" s="2">
        <f>COUNT(B4:D34)/90*100</f>
        <v>98.88888888888889</v>
      </c>
      <c r="F39" t="s">
        <v>25</v>
      </c>
      <c r="G39" s="2">
        <f>COUNT(E4:G34)/91*100</f>
        <v>96.7032967032967</v>
      </c>
      <c r="I39" t="s">
        <v>24</v>
      </c>
      <c r="J39" s="2">
        <f>COUNT(H4:J34)/92*100</f>
        <v>98.91304347826086</v>
      </c>
      <c r="L39" t="s">
        <v>27</v>
      </c>
      <c r="M39" s="2">
        <f>COUNT(K4:M34)/92*100</f>
        <v>94.56521739130434</v>
      </c>
    </row>
    <row r="41" spans="1:3" ht="12.75">
      <c r="A41" t="s">
        <v>32</v>
      </c>
      <c r="C41" s="4">
        <f>PERCENTILE(B4:M34,0.98)</f>
        <v>33.74400000000001</v>
      </c>
    </row>
    <row r="42" spans="1:13" ht="12.75">
      <c r="A42" t="s">
        <v>31</v>
      </c>
      <c r="B42" s="3">
        <f>COUNT(B4:B34)/31*100</f>
        <v>100</v>
      </c>
      <c r="C42" s="3">
        <f>COUNT(C4:C34)/28*100</f>
        <v>100</v>
      </c>
      <c r="D42" s="3">
        <f>COUNT(D4:D34)/31*100</f>
        <v>96.7741935483871</v>
      </c>
      <c r="E42" s="3">
        <f>COUNT(E4:E34)/30*100</f>
        <v>96.66666666666667</v>
      </c>
      <c r="F42" s="3">
        <f>COUNT(F4:F34)/31*100</f>
        <v>100</v>
      </c>
      <c r="G42" s="3">
        <f>COUNT(G4:G34)/30*100</f>
        <v>93.33333333333333</v>
      </c>
      <c r="H42" s="3">
        <f>COUNT(H4:H34)/31*100</f>
        <v>100</v>
      </c>
      <c r="I42" s="3">
        <f>COUNT(I4:I34)/31*100</f>
        <v>100</v>
      </c>
      <c r="J42" s="3">
        <f>COUNT(J4:J34)/30*100</f>
        <v>96.66666666666667</v>
      </c>
      <c r="K42" s="3">
        <f>COUNT(K4:K34)/31*100</f>
        <v>100</v>
      </c>
      <c r="L42" s="3">
        <f>COUNT(L4:L34)/30*100</f>
        <v>96.66666666666667</v>
      </c>
      <c r="M42" s="3">
        <f>COUNT(M4:M34)/31*100</f>
        <v>87.09677419354838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5" sqref="I25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33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13</v>
      </c>
      <c r="M4" s="3">
        <v>5.8</v>
      </c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>
        <v>31.9</v>
      </c>
      <c r="K5" s="3">
        <v>19.8</v>
      </c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>
        <v>24.6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2.5</v>
      </c>
      <c r="D7" s="3"/>
      <c r="E7" s="3"/>
      <c r="F7" s="3"/>
      <c r="G7" s="3"/>
      <c r="H7" s="3">
        <v>11.6</v>
      </c>
      <c r="I7" s="3"/>
      <c r="J7" s="3"/>
      <c r="K7" s="3"/>
      <c r="L7" s="3"/>
      <c r="M7" s="3"/>
    </row>
    <row r="8" spans="1:13" ht="12.75">
      <c r="A8">
        <f t="shared" si="0"/>
        <v>5</v>
      </c>
      <c r="B8" s="3">
        <v>14.3</v>
      </c>
      <c r="C8" s="3"/>
      <c r="D8" s="3"/>
      <c r="E8" s="3">
        <v>15.7</v>
      </c>
      <c r="F8" s="3">
        <v>15</v>
      </c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>
        <v>23.3</v>
      </c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9.4</v>
      </c>
      <c r="M10" s="3">
        <v>15.8</v>
      </c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>
        <v>24.9</v>
      </c>
      <c r="K11" s="3">
        <v>17.1</v>
      </c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>
        <v>12.1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13.6</v>
      </c>
      <c r="D13" s="3"/>
      <c r="E13" s="3"/>
      <c r="F13" s="3"/>
      <c r="G13" s="3">
        <v>23.5</v>
      </c>
      <c r="H13" s="3">
        <v>7.7</v>
      </c>
      <c r="I13" s="3"/>
      <c r="J13" s="3"/>
      <c r="K13" s="3"/>
      <c r="L13" s="3"/>
      <c r="M13" s="3"/>
    </row>
    <row r="14" spans="1:13" ht="12.75">
      <c r="A14">
        <f t="shared" si="0"/>
        <v>11</v>
      </c>
      <c r="B14" s="3">
        <v>26.3</v>
      </c>
      <c r="C14" s="3"/>
      <c r="D14" s="3"/>
      <c r="E14" s="3">
        <v>13.1</v>
      </c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>
        <v>10.2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13.9</v>
      </c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>
        <v>12.7</v>
      </c>
      <c r="K17" s="3">
        <v>8.8</v>
      </c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>
        <v>15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8.6</v>
      </c>
      <c r="D19" s="3"/>
      <c r="E19" s="3"/>
      <c r="F19" s="3"/>
      <c r="G19" s="3">
        <v>14.6</v>
      </c>
      <c r="H19" s="3">
        <v>17.6</v>
      </c>
      <c r="I19" s="3"/>
      <c r="J19" s="3"/>
      <c r="K19" s="3"/>
      <c r="L19" s="3"/>
      <c r="M19" s="3"/>
    </row>
    <row r="20" spans="1:13" ht="12.75">
      <c r="A20">
        <f t="shared" si="0"/>
        <v>17</v>
      </c>
      <c r="B20" s="3">
        <v>6.4</v>
      </c>
      <c r="C20" s="3"/>
      <c r="D20" s="3"/>
      <c r="E20" s="3">
        <v>12.7</v>
      </c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>
        <v>20.7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12.8</v>
      </c>
      <c r="M22" s="3">
        <v>16.7</v>
      </c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>
        <v>9.1</v>
      </c>
      <c r="K23" s="3">
        <v>6.2</v>
      </c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>
        <v>18.2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12.9</v>
      </c>
      <c r="D25" s="3"/>
      <c r="E25" s="3"/>
      <c r="F25" s="3"/>
      <c r="G25" s="3">
        <v>10.7</v>
      </c>
      <c r="H25" s="3">
        <v>15</v>
      </c>
      <c r="I25" s="3"/>
      <c r="J25" s="3"/>
      <c r="K25" s="3"/>
      <c r="L25" s="3"/>
      <c r="M25" s="3"/>
    </row>
    <row r="26" spans="1:13" ht="12.75">
      <c r="A26">
        <f t="shared" si="0"/>
        <v>23</v>
      </c>
      <c r="B26" s="3">
        <v>14.7</v>
      </c>
      <c r="C26" s="3"/>
      <c r="D26" s="3"/>
      <c r="E26" s="3">
        <v>19.2</v>
      </c>
      <c r="F26" s="3">
        <v>17.7</v>
      </c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>
        <v>12.3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20</v>
      </c>
      <c r="M28" s="5">
        <v>3.5</v>
      </c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>
        <v>9.1</v>
      </c>
      <c r="K29" s="3">
        <v>11.6</v>
      </c>
      <c r="L29" s="3"/>
      <c r="M29" s="5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>
        <v>6.3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10</v>
      </c>
      <c r="D31" s="3"/>
      <c r="E31" s="3"/>
      <c r="F31" s="3"/>
      <c r="G31" s="3">
        <v>12.2</v>
      </c>
      <c r="H31" s="3">
        <v>8.6</v>
      </c>
      <c r="I31" s="3"/>
      <c r="J31" s="3"/>
      <c r="K31" s="3"/>
      <c r="L31" s="3"/>
      <c r="M31" s="5"/>
    </row>
    <row r="32" spans="1:13" ht="12.75">
      <c r="A32">
        <f t="shared" si="0"/>
        <v>29</v>
      </c>
      <c r="B32" s="3">
        <v>10.4</v>
      </c>
      <c r="C32" s="3"/>
      <c r="D32" s="3"/>
      <c r="E32" s="3">
        <v>12.8</v>
      </c>
      <c r="F32" s="3">
        <v>10.1</v>
      </c>
      <c r="G32" s="3"/>
      <c r="H32" s="3"/>
      <c r="I32" s="3"/>
      <c r="J32" s="3"/>
      <c r="K32" s="3"/>
      <c r="L32" s="3"/>
      <c r="M32" s="5"/>
    </row>
    <row r="33" spans="1:13" ht="12.75">
      <c r="A33">
        <f t="shared" si="0"/>
        <v>30</v>
      </c>
      <c r="B33" s="3"/>
      <c r="C33" s="3"/>
      <c r="D33" s="3">
        <v>13.5</v>
      </c>
      <c r="E33" s="3"/>
      <c r="F33" s="3"/>
      <c r="G33" s="3"/>
      <c r="H33" s="3"/>
      <c r="I33" s="3"/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">
        <v>7.5</v>
      </c>
    </row>
    <row r="35" spans="1:13" ht="12.75">
      <c r="A35" t="s">
        <v>2</v>
      </c>
      <c r="B35" s="2">
        <f>MAX(B4:B34)</f>
        <v>26.3</v>
      </c>
      <c r="C35" s="2">
        <f aca="true" t="shared" si="1" ref="C35:M35">MAX(C4:C34)</f>
        <v>13.6</v>
      </c>
      <c r="D35" s="2">
        <f>MAX(D4:D34)</f>
        <v>23.3</v>
      </c>
      <c r="E35" s="2">
        <f t="shared" si="1"/>
        <v>19.2</v>
      </c>
      <c r="F35" s="2">
        <f>MAX(F4:F34)</f>
        <v>17.7</v>
      </c>
      <c r="G35" s="2">
        <f t="shared" si="1"/>
        <v>23.5</v>
      </c>
      <c r="H35" s="2">
        <f>MAX(H4:H34)</f>
        <v>17.6</v>
      </c>
      <c r="I35" s="2">
        <f>MAX(I4:I34)</f>
        <v>24.6</v>
      </c>
      <c r="J35" s="2">
        <f t="shared" si="1"/>
        <v>31.9</v>
      </c>
      <c r="K35" s="2">
        <f>MAX(K4:K34)</f>
        <v>19.8</v>
      </c>
      <c r="L35" s="2">
        <f>MAX(L4:L34)</f>
        <v>20</v>
      </c>
      <c r="M35" s="2">
        <f t="shared" si="1"/>
        <v>16.7</v>
      </c>
    </row>
    <row r="37" spans="1:14" ht="12.75">
      <c r="A37" t="s">
        <v>3</v>
      </c>
      <c r="B37">
        <f>MAX(B4:M34)</f>
        <v>31.9</v>
      </c>
      <c r="D37" t="s">
        <v>4</v>
      </c>
      <c r="E37" s="2">
        <f>AVERAGE(B4:M34)</f>
        <v>13.7421052631579</v>
      </c>
      <c r="G37" t="s">
        <v>5</v>
      </c>
      <c r="H37" s="2">
        <f>STDEV(B4:M34)</f>
        <v>5.845051245297183</v>
      </c>
      <c r="J37" t="s">
        <v>6</v>
      </c>
      <c r="K37">
        <f>COUNT(B4:M34)</f>
        <v>57</v>
      </c>
      <c r="M37" t="s">
        <v>26</v>
      </c>
      <c r="N37" s="2">
        <f>K37/365*100</f>
        <v>15.616438356164384</v>
      </c>
    </row>
    <row r="39" spans="3:13" ht="12.75">
      <c r="C39" t="s">
        <v>23</v>
      </c>
      <c r="D39" s="2">
        <f>COUNT(B4:D34)/90*100</f>
        <v>16.666666666666664</v>
      </c>
      <c r="F39" t="s">
        <v>25</v>
      </c>
      <c r="G39" s="2">
        <f>COUNT(E4:G34)/91*100</f>
        <v>13.186813186813188</v>
      </c>
      <c r="I39" t="s">
        <v>24</v>
      </c>
      <c r="J39" s="2">
        <f>COUNT(H4:J34)/92*100</f>
        <v>16.304347826086957</v>
      </c>
      <c r="L39" t="s">
        <v>27</v>
      </c>
      <c r="M39" s="2">
        <f>COUNT(K4:M34)/92*100</f>
        <v>16.304347826086957</v>
      </c>
    </row>
    <row r="41" spans="1:3" ht="12.75">
      <c r="A41" t="s">
        <v>32</v>
      </c>
      <c r="C41" s="4">
        <f>PERCENTILE(B4:M34,0.98)</f>
        <v>26.131999999999994</v>
      </c>
    </row>
    <row r="42" spans="1:13" ht="12.75">
      <c r="A42" t="s">
        <v>31</v>
      </c>
      <c r="B42" s="3">
        <f>COUNT(B4:B34)/31*100</f>
        <v>16.129032258064516</v>
      </c>
      <c r="C42" s="3">
        <f>COUNT(C4:C34)/28*100</f>
        <v>17.857142857142858</v>
      </c>
      <c r="D42" s="3">
        <f>COUNT(D4:D34)/31*100</f>
        <v>16.129032258064516</v>
      </c>
      <c r="E42" s="3">
        <f>COUNT(E4:E34)/30*100</f>
        <v>16.666666666666664</v>
      </c>
      <c r="F42" s="3">
        <f>COUNT(F4:F34)/31*100</f>
        <v>9.67741935483871</v>
      </c>
      <c r="G42" s="3">
        <f>COUNT(G4:G34)/30*100</f>
        <v>13.333333333333334</v>
      </c>
      <c r="H42" s="3">
        <f>COUNT(H4:H34)/31*100</f>
        <v>16.129032258064516</v>
      </c>
      <c r="I42" s="3">
        <f>COUNT(I4:I34)/31*100</f>
        <v>16.129032258064516</v>
      </c>
      <c r="J42" s="3">
        <f>COUNT(J4:J34)/30*100</f>
        <v>16.666666666666664</v>
      </c>
      <c r="K42" s="3">
        <f>COUNT(K4:K34)/31*100</f>
        <v>16.129032258064516</v>
      </c>
      <c r="L42" s="3">
        <f>COUNT(L4:L34)/30*100</f>
        <v>13.333333333333334</v>
      </c>
      <c r="M42" s="3">
        <f>COUNT(M4:M34)/31*100</f>
        <v>19.35483870967742</v>
      </c>
    </row>
  </sheetData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3" sqref="M33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22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>
        <v>5.7</v>
      </c>
      <c r="D4" s="3"/>
      <c r="E4" s="3"/>
      <c r="F4" s="3"/>
      <c r="G4" s="3">
        <v>21.1</v>
      </c>
      <c r="H4" s="3">
        <v>22.9</v>
      </c>
      <c r="I4" s="3"/>
      <c r="J4" s="3"/>
      <c r="K4" s="3"/>
      <c r="L4" s="3">
        <v>7</v>
      </c>
      <c r="M4" s="3"/>
    </row>
    <row r="5" spans="1:13" ht="12.75">
      <c r="A5">
        <f aca="true" t="shared" si="0" ref="A5:A34">+A4+1</f>
        <v>2</v>
      </c>
      <c r="B5" s="3"/>
      <c r="C5" s="3"/>
      <c r="D5" s="3"/>
      <c r="E5" s="3"/>
      <c r="F5" s="3">
        <v>6.3</v>
      </c>
      <c r="G5" s="3"/>
      <c r="H5" s="3"/>
      <c r="I5" s="3"/>
      <c r="J5" s="3">
        <v>32.4</v>
      </c>
      <c r="K5" s="3">
        <v>11.7</v>
      </c>
      <c r="L5" s="3"/>
      <c r="M5" s="3"/>
    </row>
    <row r="6" spans="1:13" ht="12.75">
      <c r="A6">
        <f t="shared" si="0"/>
        <v>3</v>
      </c>
      <c r="B6" s="3"/>
      <c r="C6" s="3"/>
      <c r="D6" s="3">
        <v>12.5</v>
      </c>
      <c r="E6" s="3">
        <v>13.2</v>
      </c>
      <c r="F6" s="3">
        <v>7.2</v>
      </c>
      <c r="G6" s="3"/>
      <c r="H6" s="3"/>
      <c r="I6" s="3">
        <v>19.7</v>
      </c>
      <c r="J6" s="3"/>
      <c r="K6" s="3"/>
      <c r="L6" s="3"/>
      <c r="M6" s="3"/>
    </row>
    <row r="7" spans="1:13" ht="12.75">
      <c r="A7">
        <f t="shared" si="0"/>
        <v>4</v>
      </c>
      <c r="B7" s="3">
        <v>15.9</v>
      </c>
      <c r="C7" s="3"/>
      <c r="D7" s="3"/>
      <c r="E7" s="3"/>
      <c r="F7" s="3"/>
      <c r="G7" s="3"/>
      <c r="H7" s="3">
        <v>4</v>
      </c>
      <c r="I7" s="3"/>
      <c r="J7" s="3"/>
      <c r="K7" s="3"/>
      <c r="L7" s="3">
        <v>15.8</v>
      </c>
      <c r="M7" s="3">
        <v>11</v>
      </c>
    </row>
    <row r="8" spans="1:13" ht="12.75">
      <c r="A8">
        <f t="shared" si="0"/>
        <v>5</v>
      </c>
      <c r="B8" s="3">
        <v>4.2</v>
      </c>
      <c r="C8" s="3"/>
      <c r="D8" s="3"/>
      <c r="E8" s="3">
        <v>15.2</v>
      </c>
      <c r="F8" s="3">
        <v>9.8</v>
      </c>
      <c r="G8" s="3"/>
      <c r="H8" s="3"/>
      <c r="I8" s="3"/>
      <c r="J8" s="3">
        <v>21.5</v>
      </c>
      <c r="K8" s="3">
        <v>26.6</v>
      </c>
      <c r="L8" s="3"/>
      <c r="M8" s="3"/>
    </row>
    <row r="9" spans="1:13" ht="12.75">
      <c r="A9">
        <f t="shared" si="0"/>
        <v>6</v>
      </c>
      <c r="B9" s="3"/>
      <c r="C9" s="3">
        <v>8.5</v>
      </c>
      <c r="D9" s="3">
        <v>18.4</v>
      </c>
      <c r="E9" s="3"/>
      <c r="F9" s="3"/>
      <c r="G9" s="3">
        <v>19.8</v>
      </c>
      <c r="H9" s="3"/>
      <c r="I9" s="3">
        <v>6.2</v>
      </c>
      <c r="J9" s="3"/>
      <c r="K9" s="3"/>
      <c r="L9" s="3"/>
      <c r="M9" s="3"/>
    </row>
    <row r="10" spans="1:13" ht="12.75">
      <c r="A10">
        <f t="shared" si="0"/>
        <v>7</v>
      </c>
      <c r="B10" s="3"/>
      <c r="C10" s="3">
        <v>7</v>
      </c>
      <c r="D10" s="3"/>
      <c r="E10" s="3"/>
      <c r="F10" s="3"/>
      <c r="G10" s="3">
        <v>14</v>
      </c>
      <c r="H10" s="3">
        <v>12</v>
      </c>
      <c r="I10" s="3"/>
      <c r="J10" s="3"/>
      <c r="K10" s="3"/>
      <c r="L10" s="3">
        <v>6.1</v>
      </c>
      <c r="M10" s="3">
        <v>10.4</v>
      </c>
    </row>
    <row r="11" spans="1:13" ht="12.75">
      <c r="A11">
        <f t="shared" si="0"/>
        <v>8</v>
      </c>
      <c r="B11" s="3">
        <v>5.2</v>
      </c>
      <c r="C11" s="3"/>
      <c r="D11" s="3"/>
      <c r="E11" s="3">
        <v>8.4</v>
      </c>
      <c r="F11" s="3">
        <v>19.2</v>
      </c>
      <c r="G11" s="3"/>
      <c r="H11" s="3"/>
      <c r="I11" s="3"/>
      <c r="J11" s="3">
        <v>24.5</v>
      </c>
      <c r="K11" s="3">
        <v>14.3</v>
      </c>
      <c r="L11" s="3"/>
      <c r="M11" s="3"/>
    </row>
    <row r="12" spans="1:13" ht="12.75">
      <c r="A12">
        <f t="shared" si="0"/>
        <v>9</v>
      </c>
      <c r="B12" s="3"/>
      <c r="C12" s="3"/>
      <c r="D12" s="3">
        <v>9.6</v>
      </c>
      <c r="E12" s="3"/>
      <c r="F12" s="3"/>
      <c r="G12" s="3"/>
      <c r="H12" s="3"/>
      <c r="I12" s="3">
        <v>18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1.4</v>
      </c>
      <c r="D13" s="3"/>
      <c r="E13" s="3"/>
      <c r="F13" s="3"/>
      <c r="G13" s="3">
        <v>19.1</v>
      </c>
      <c r="H13" s="3">
        <v>5.5</v>
      </c>
      <c r="I13" s="3"/>
      <c r="J13" s="3"/>
      <c r="K13" s="3"/>
      <c r="L13" s="3">
        <v>8.4</v>
      </c>
      <c r="M13" s="3">
        <v>18.5</v>
      </c>
    </row>
    <row r="14" spans="1:13" ht="12.75">
      <c r="A14">
        <f t="shared" si="0"/>
        <v>11</v>
      </c>
      <c r="B14" s="3">
        <v>11.9</v>
      </c>
      <c r="C14" s="3"/>
      <c r="D14" s="3"/>
      <c r="E14" s="3">
        <v>8.6</v>
      </c>
      <c r="F14" s="3">
        <v>5.7</v>
      </c>
      <c r="G14" s="3"/>
      <c r="H14" s="3"/>
      <c r="I14" s="3"/>
      <c r="J14" s="3">
        <v>4.4</v>
      </c>
      <c r="K14" s="3">
        <v>5.7</v>
      </c>
      <c r="L14" s="3"/>
      <c r="M14" s="3"/>
    </row>
    <row r="15" spans="1:13" ht="12.75">
      <c r="A15">
        <f t="shared" si="0"/>
        <v>12</v>
      </c>
      <c r="B15" s="3"/>
      <c r="C15" s="3"/>
      <c r="D15" s="3">
        <v>9.7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>
        <v>8.3</v>
      </c>
      <c r="D16" s="3"/>
      <c r="E16" s="3"/>
      <c r="F16" s="3"/>
      <c r="G16" s="3">
        <v>26</v>
      </c>
      <c r="H16" s="3"/>
      <c r="I16" s="3"/>
      <c r="J16" s="3"/>
      <c r="K16" s="3"/>
      <c r="L16" s="3">
        <v>17.2</v>
      </c>
      <c r="M16" s="3">
        <v>9.7</v>
      </c>
    </row>
    <row r="17" spans="1:13" ht="12.75">
      <c r="A17">
        <f t="shared" si="0"/>
        <v>14</v>
      </c>
      <c r="B17" s="3">
        <v>3.7</v>
      </c>
      <c r="C17" s="3"/>
      <c r="D17" s="3"/>
      <c r="E17" s="3">
        <v>5.8</v>
      </c>
      <c r="F17" s="3"/>
      <c r="G17" s="3"/>
      <c r="H17" s="3"/>
      <c r="I17" s="3"/>
      <c r="J17" s="3">
        <v>12.1</v>
      </c>
      <c r="K17" s="3">
        <v>11.2</v>
      </c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>
        <v>11.7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5.9</v>
      </c>
      <c r="D19" s="3">
        <v>12.1</v>
      </c>
      <c r="E19" s="3"/>
      <c r="F19" s="3">
        <v>8.3</v>
      </c>
      <c r="G19" s="3">
        <v>7.8</v>
      </c>
      <c r="H19" s="3"/>
      <c r="I19" s="3">
        <v>16</v>
      </c>
      <c r="J19" s="3"/>
      <c r="K19" s="3"/>
      <c r="L19" s="3">
        <v>8.8</v>
      </c>
      <c r="M19" s="3">
        <v>14.9</v>
      </c>
    </row>
    <row r="20" spans="1:13" ht="12.75">
      <c r="A20">
        <f t="shared" si="0"/>
        <v>17</v>
      </c>
      <c r="B20" s="3">
        <v>3.6</v>
      </c>
      <c r="C20" s="3"/>
      <c r="D20" s="3"/>
      <c r="E20" s="3">
        <v>8.6</v>
      </c>
      <c r="F20" s="3">
        <v>8.6</v>
      </c>
      <c r="G20" s="3"/>
      <c r="H20" s="3">
        <v>12.5</v>
      </c>
      <c r="I20" s="3"/>
      <c r="J20" s="3">
        <v>1.8</v>
      </c>
      <c r="K20" s="3">
        <v>6.7</v>
      </c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>
        <v>30.3</v>
      </c>
      <c r="J21" s="3"/>
      <c r="K21" s="3"/>
      <c r="L21" s="3"/>
      <c r="M21" s="3"/>
    </row>
    <row r="22" spans="1:13" ht="12.75">
      <c r="A22">
        <f t="shared" si="0"/>
        <v>19</v>
      </c>
      <c r="B22" s="3"/>
      <c r="C22" s="3">
        <v>11.6</v>
      </c>
      <c r="D22" s="3"/>
      <c r="E22" s="3"/>
      <c r="F22" s="3"/>
      <c r="G22" s="3">
        <v>6.6</v>
      </c>
      <c r="H22" s="3">
        <v>9.4</v>
      </c>
      <c r="I22" s="3"/>
      <c r="J22" s="3"/>
      <c r="K22" s="3"/>
      <c r="L22" s="3">
        <v>11.7</v>
      </c>
      <c r="M22" s="3">
        <v>17.2</v>
      </c>
    </row>
    <row r="23" spans="1:13" ht="12.75">
      <c r="A23">
        <f t="shared" si="0"/>
        <v>20</v>
      </c>
      <c r="B23" s="3">
        <v>11.6</v>
      </c>
      <c r="C23" s="3"/>
      <c r="D23" s="3"/>
      <c r="E23" s="3">
        <v>5.5</v>
      </c>
      <c r="F23" s="3">
        <v>6.9</v>
      </c>
      <c r="G23" s="3"/>
      <c r="H23" s="3"/>
      <c r="I23" s="3"/>
      <c r="J23" s="3">
        <v>9.2</v>
      </c>
      <c r="K23" s="3">
        <v>6.5</v>
      </c>
      <c r="L23" s="3"/>
      <c r="M23" s="3"/>
    </row>
    <row r="24" spans="1:13" ht="12.75">
      <c r="A24">
        <f t="shared" si="0"/>
        <v>21</v>
      </c>
      <c r="B24" s="3"/>
      <c r="C24" s="3"/>
      <c r="D24" s="3">
        <v>2.9</v>
      </c>
      <c r="E24" s="3"/>
      <c r="F24" s="3"/>
      <c r="G24" s="3"/>
      <c r="H24" s="3"/>
      <c r="I24" s="3">
        <v>15.3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4.5</v>
      </c>
      <c r="D25" s="3"/>
      <c r="E25" s="3"/>
      <c r="F25" s="3"/>
      <c r="G25" s="3">
        <v>13.9</v>
      </c>
      <c r="H25" s="3"/>
      <c r="I25" s="3"/>
      <c r="J25" s="3"/>
      <c r="K25" s="3"/>
      <c r="L25" s="3">
        <v>10.9</v>
      </c>
      <c r="M25" s="5">
        <v>4.6</v>
      </c>
    </row>
    <row r="26" spans="1:13" ht="12.75">
      <c r="A26">
        <f t="shared" si="0"/>
        <v>23</v>
      </c>
      <c r="B26" s="3">
        <v>34.5</v>
      </c>
      <c r="C26" s="3"/>
      <c r="D26" s="3"/>
      <c r="E26" s="3">
        <v>10.7</v>
      </c>
      <c r="F26" s="3">
        <v>13</v>
      </c>
      <c r="G26" s="3"/>
      <c r="H26" s="3"/>
      <c r="I26" s="3"/>
      <c r="J26" s="3"/>
      <c r="K26" s="3">
        <v>7.6</v>
      </c>
      <c r="L26" s="3"/>
      <c r="M26" s="5"/>
    </row>
    <row r="27" spans="1:13" ht="12.75">
      <c r="A27">
        <f t="shared" si="0"/>
        <v>24</v>
      </c>
      <c r="B27" s="3"/>
      <c r="C27" s="3"/>
      <c r="D27" s="3">
        <v>7.5</v>
      </c>
      <c r="E27" s="3"/>
      <c r="F27" s="3"/>
      <c r="G27" s="3"/>
      <c r="H27" s="3"/>
      <c r="I27" s="3">
        <v>7</v>
      </c>
      <c r="J27" s="3"/>
      <c r="K27" s="3"/>
      <c r="L27" s="3"/>
      <c r="M27" s="5"/>
    </row>
    <row r="28" spans="1:13" ht="12.75">
      <c r="A28">
        <f t="shared" si="0"/>
        <v>25</v>
      </c>
      <c r="B28" s="3"/>
      <c r="C28" s="3">
        <v>7.2</v>
      </c>
      <c r="D28" s="3"/>
      <c r="E28" s="3"/>
      <c r="F28" s="3"/>
      <c r="G28" s="3"/>
      <c r="H28" s="3">
        <v>30.2</v>
      </c>
      <c r="I28" s="3"/>
      <c r="J28" s="3"/>
      <c r="K28" s="3"/>
      <c r="L28" s="3">
        <v>19</v>
      </c>
      <c r="M28" s="5">
        <v>2.8</v>
      </c>
    </row>
    <row r="29" spans="1:13" ht="12.75">
      <c r="A29">
        <f t="shared" si="0"/>
        <v>26</v>
      </c>
      <c r="B29" s="3">
        <v>14.7</v>
      </c>
      <c r="C29" s="3"/>
      <c r="D29" s="3"/>
      <c r="E29" s="3">
        <v>5.7</v>
      </c>
      <c r="F29" s="3">
        <v>5.7</v>
      </c>
      <c r="G29" s="3"/>
      <c r="H29" s="3"/>
      <c r="I29" s="3"/>
      <c r="J29" s="3"/>
      <c r="K29" s="3">
        <v>9.3</v>
      </c>
      <c r="L29" s="3"/>
      <c r="M29" s="5"/>
    </row>
    <row r="30" spans="1:13" ht="12.75">
      <c r="A30">
        <f t="shared" si="0"/>
        <v>27</v>
      </c>
      <c r="B30" s="3"/>
      <c r="C30" s="3"/>
      <c r="D30" s="3">
        <v>10.4</v>
      </c>
      <c r="E30" s="3"/>
      <c r="F30" s="3"/>
      <c r="G30" s="3">
        <v>12.3</v>
      </c>
      <c r="H30" s="3"/>
      <c r="I30" s="3">
        <v>3.2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7.5</v>
      </c>
      <c r="D31" s="3"/>
      <c r="E31" s="3"/>
      <c r="F31" s="3"/>
      <c r="G31" s="3">
        <v>11.5</v>
      </c>
      <c r="H31" s="3">
        <v>9</v>
      </c>
      <c r="I31" s="3"/>
      <c r="J31" s="3"/>
      <c r="K31" s="3"/>
      <c r="L31" s="3">
        <v>6.1</v>
      </c>
      <c r="M31" s="5">
        <v>11.1</v>
      </c>
    </row>
    <row r="32" spans="1:13" ht="12.75">
      <c r="A32">
        <f t="shared" si="0"/>
        <v>29</v>
      </c>
      <c r="B32" s="3">
        <v>37.1</v>
      </c>
      <c r="C32" s="3"/>
      <c r="D32" s="3"/>
      <c r="E32" s="3"/>
      <c r="F32" s="3"/>
      <c r="G32" s="3"/>
      <c r="H32" s="3"/>
      <c r="I32" s="3"/>
      <c r="J32" s="3">
        <v>6.8</v>
      </c>
      <c r="K32" s="3">
        <v>9.6</v>
      </c>
      <c r="L32" s="3"/>
      <c r="M32" s="3"/>
    </row>
    <row r="33" spans="1:13" ht="12.75">
      <c r="A33">
        <f t="shared" si="0"/>
        <v>30</v>
      </c>
      <c r="B33" s="3"/>
      <c r="C33" s="3"/>
      <c r="D33" s="3">
        <v>10.2</v>
      </c>
      <c r="E33" s="3"/>
      <c r="F33" s="3">
        <v>15</v>
      </c>
      <c r="G33" s="3"/>
      <c r="H33" s="3"/>
      <c r="I33" s="3">
        <v>10.5</v>
      </c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>
        <v>6.7</v>
      </c>
      <c r="I34" s="3"/>
      <c r="J34" s="3"/>
      <c r="K34" s="3"/>
      <c r="L34" s="3"/>
      <c r="M34" s="6">
        <v>5.1</v>
      </c>
    </row>
    <row r="35" spans="1:14" ht="12.75">
      <c r="A35" t="s">
        <v>2</v>
      </c>
      <c r="B35" s="2">
        <f aca="true" t="shared" si="1" ref="B35:G35">MAX(B4:B34)</f>
        <v>37.1</v>
      </c>
      <c r="C35" s="2">
        <f t="shared" si="1"/>
        <v>11.6</v>
      </c>
      <c r="D35" s="2">
        <f t="shared" si="1"/>
        <v>18.4</v>
      </c>
      <c r="E35" s="2">
        <f t="shared" si="1"/>
        <v>15.2</v>
      </c>
      <c r="F35" s="2">
        <f t="shared" si="1"/>
        <v>19.2</v>
      </c>
      <c r="G35" s="2">
        <f t="shared" si="1"/>
        <v>26</v>
      </c>
      <c r="H35" s="2">
        <f>MAX(H4:H33)</f>
        <v>30.2</v>
      </c>
      <c r="I35" s="2">
        <f>MAX(I4:I34)</f>
        <v>30.3</v>
      </c>
      <c r="J35" s="2">
        <f>MAX(J4:J34)</f>
        <v>32.4</v>
      </c>
      <c r="K35" s="2">
        <f>MAX(K4:K34)</f>
        <v>26.6</v>
      </c>
      <c r="L35" s="2">
        <f>MAX(L8:L34)</f>
        <v>19</v>
      </c>
      <c r="M35" s="2">
        <f>MAX(M4:M34)</f>
        <v>18.5</v>
      </c>
      <c r="N35" s="2"/>
    </row>
    <row r="37" spans="1:14" ht="12.75">
      <c r="A37" t="s">
        <v>3</v>
      </c>
      <c r="B37">
        <f>MAX(B4:M34)</f>
        <v>37.1</v>
      </c>
      <c r="D37" t="s">
        <v>4</v>
      </c>
      <c r="E37" s="2">
        <f>AVERAGE(B4:M34)</f>
        <v>11.475</v>
      </c>
      <c r="G37" t="s">
        <v>5</v>
      </c>
      <c r="H37" s="2">
        <f>STDEV(B4:M34)</f>
        <v>6.99741411864598</v>
      </c>
      <c r="J37" t="s">
        <v>6</v>
      </c>
      <c r="K37">
        <f>COUNT(B4:M34)</f>
        <v>116</v>
      </c>
      <c r="M37" t="s">
        <v>26</v>
      </c>
      <c r="N37" s="2">
        <f>K37/122*100</f>
        <v>95.08196721311475</v>
      </c>
    </row>
    <row r="39" spans="3:13" ht="12.75">
      <c r="C39" t="s">
        <v>23</v>
      </c>
      <c r="D39" s="2">
        <f>COUNT(B4:D34)/30*100</f>
        <v>96.66666666666667</v>
      </c>
      <c r="F39" t="s">
        <v>25</v>
      </c>
      <c r="G39" s="2">
        <f>COUNT(E4:G34)/30*100</f>
        <v>100</v>
      </c>
      <c r="I39" t="s">
        <v>24</v>
      </c>
      <c r="J39" s="2">
        <f>COUNT(H4:J34)/31*100</f>
        <v>87.09677419354838</v>
      </c>
      <c r="L39" t="s">
        <v>27</v>
      </c>
      <c r="M39" s="2">
        <f>COUNT(K4:M34)/31*100</f>
        <v>96.7741935483871</v>
      </c>
    </row>
    <row r="41" spans="1:3" ht="12.75">
      <c r="A41" t="s">
        <v>32</v>
      </c>
      <c r="C41" s="4">
        <f>PERCENTILE(B4:M34,0.98)</f>
        <v>31.770000000000007</v>
      </c>
    </row>
    <row r="42" spans="1:13" ht="12.75">
      <c r="A42" t="s">
        <v>31</v>
      </c>
      <c r="B42" s="3">
        <f>COUNT(B4:B34)/11*100</f>
        <v>90.9090909090909</v>
      </c>
      <c r="C42" s="3">
        <f>COUNT(C4:C34)/9*100</f>
        <v>111.11111111111111</v>
      </c>
      <c r="D42" s="3">
        <f>COUNT(D4:D34)/11*100</f>
        <v>81.81818181818183</v>
      </c>
      <c r="E42" s="3">
        <f>COUNT(E4:E34)/10*100</f>
        <v>90</v>
      </c>
      <c r="F42" s="3">
        <f>COUNT(F4:F34)/10*100</f>
        <v>110.00000000000001</v>
      </c>
      <c r="G42" s="3">
        <f>COUNT(G4:G34)/10*100</f>
        <v>100</v>
      </c>
      <c r="H42" s="3">
        <f>COUNT(H4:H33)/11*100</f>
        <v>72.72727272727273</v>
      </c>
      <c r="I42" s="3">
        <f>COUNT(I4:I34)/10*100</f>
        <v>100</v>
      </c>
      <c r="J42" s="3">
        <f>COUNT(J4:J34)/10*100</f>
        <v>80</v>
      </c>
      <c r="K42" s="3">
        <f>COUNT(K4:K34)/10*100</f>
        <v>100</v>
      </c>
      <c r="L42" s="3">
        <f>COUNT(L8:L34)/10*100</f>
        <v>80</v>
      </c>
      <c r="M42" s="3">
        <f>COUNT(M4:M34)/11*100</f>
        <v>90.9090909090909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3" sqref="M23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38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7.9</v>
      </c>
      <c r="M4" s="3">
        <v>4.7</v>
      </c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>
        <v>31.2</v>
      </c>
      <c r="K5" s="3"/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>
        <v>33.1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>
        <v>9</v>
      </c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>
        <v>19.7</v>
      </c>
      <c r="F8" s="3">
        <v>4.4</v>
      </c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7.8</v>
      </c>
      <c r="M10" s="3">
        <v>13.2</v>
      </c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>
        <v>17.4</v>
      </c>
      <c r="K11" s="3">
        <v>19</v>
      </c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>
        <v>20.7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>
        <v>20.5</v>
      </c>
      <c r="H13" s="3">
        <v>19.5</v>
      </c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>
        <v>9.8</v>
      </c>
      <c r="F14" s="3">
        <v>7.8</v>
      </c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17.6</v>
      </c>
      <c r="M16" s="3">
        <v>7.3</v>
      </c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>
        <v>15.6</v>
      </c>
      <c r="K17" s="3">
        <v>6.3</v>
      </c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>
        <v>16.7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>
        <v>19.7</v>
      </c>
      <c r="H19" s="3">
        <v>14.3</v>
      </c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>
        <v>10.2</v>
      </c>
      <c r="F20" s="3">
        <v>9.9</v>
      </c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20.5</v>
      </c>
      <c r="M22" s="6">
        <v>14.2</v>
      </c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>
        <v>10</v>
      </c>
      <c r="K23" s="3">
        <v>4.7</v>
      </c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>
        <v>13.6</v>
      </c>
      <c r="H25" s="3">
        <v>15.7</v>
      </c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>
        <v>15.4</v>
      </c>
      <c r="F26" s="3">
        <v>16</v>
      </c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>
        <v>8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32.5</v>
      </c>
      <c r="M28" s="5">
        <v>3.7</v>
      </c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>
        <v>12.6</v>
      </c>
      <c r="K29" s="3">
        <v>11.5</v>
      </c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>
        <v>6.7</v>
      </c>
      <c r="J30" s="3"/>
      <c r="K30" s="3"/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>
        <v>13.4</v>
      </c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>
        <v>14.2</v>
      </c>
      <c r="F32" s="3">
        <v>12.5</v>
      </c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>
        <v>10.8</v>
      </c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ht="12.75">
      <c r="A35" t="s">
        <v>2</v>
      </c>
      <c r="B35" s="2">
        <f aca="true" t="shared" si="1" ref="B35:G35">MAX(B4:B34)</f>
        <v>0</v>
      </c>
      <c r="C35" s="2">
        <f t="shared" si="1"/>
        <v>0</v>
      </c>
      <c r="D35" s="2">
        <f t="shared" si="1"/>
        <v>10.8</v>
      </c>
      <c r="E35" s="2">
        <f t="shared" si="1"/>
        <v>19.7</v>
      </c>
      <c r="F35" s="2">
        <f t="shared" si="1"/>
        <v>16</v>
      </c>
      <c r="G35" s="2">
        <f t="shared" si="1"/>
        <v>20.5</v>
      </c>
      <c r="H35" s="2">
        <f>MAX(H4:H33)</f>
        <v>19.5</v>
      </c>
      <c r="I35" s="2">
        <f>MAX(I4:I34)</f>
        <v>33.1</v>
      </c>
      <c r="J35" s="2">
        <f>MAX(J4:J34)</f>
        <v>31.2</v>
      </c>
      <c r="K35" s="2">
        <f>MAX(K4:K34)</f>
        <v>19</v>
      </c>
      <c r="L35" s="2">
        <f>MAX(L8:L34)</f>
        <v>32.5</v>
      </c>
      <c r="M35" s="2">
        <f>MAX(M4:M34)</f>
        <v>14.2</v>
      </c>
      <c r="N35" s="2"/>
    </row>
    <row r="37" spans="1:14" ht="12.75">
      <c r="A37" t="s">
        <v>3</v>
      </c>
      <c r="B37">
        <f>MAX(B4:M34)</f>
        <v>33.1</v>
      </c>
      <c r="D37" t="s">
        <v>4</v>
      </c>
      <c r="E37" s="2">
        <f>AVERAGE(B4:M34)</f>
        <v>13.937209302325583</v>
      </c>
      <c r="G37" t="s">
        <v>5</v>
      </c>
      <c r="H37" s="2">
        <f>STDEV(B4:M34)</f>
        <v>7.047931924155508</v>
      </c>
      <c r="J37" t="s">
        <v>6</v>
      </c>
      <c r="K37">
        <f>COUNT(B4:M34)</f>
        <v>43</v>
      </c>
      <c r="M37" t="s">
        <v>26</v>
      </c>
      <c r="N37" s="2">
        <f>K37/122*100</f>
        <v>35.24590163934426</v>
      </c>
    </row>
    <row r="39" spans="3:13" ht="12.75">
      <c r="C39" t="s">
        <v>23</v>
      </c>
      <c r="D39" s="2">
        <f>COUNT(B4:D34)/30*100</f>
        <v>6.666666666666667</v>
      </c>
      <c r="F39" t="s">
        <v>25</v>
      </c>
      <c r="G39" s="2">
        <f>COUNT(E4:G34)/30*100</f>
        <v>46.666666666666664</v>
      </c>
      <c r="I39" t="s">
        <v>24</v>
      </c>
      <c r="J39" s="2">
        <f>COUNT(H4:J34)/31*100</f>
        <v>41.935483870967744</v>
      </c>
      <c r="L39" t="s">
        <v>27</v>
      </c>
      <c r="M39" s="2">
        <f>COUNT(K4:M34)/31*100</f>
        <v>45.16129032258064</v>
      </c>
    </row>
    <row r="41" spans="1:3" ht="12.75">
      <c r="A41" t="s">
        <v>32</v>
      </c>
      <c r="C41" s="4">
        <f>PERCENTILE(B4:M34,0.98)</f>
        <v>32.596</v>
      </c>
    </row>
    <row r="42" spans="1:13" ht="12.75">
      <c r="A42" t="s">
        <v>31</v>
      </c>
      <c r="B42" s="3">
        <f>COUNT(B4:B34)/11*100</f>
        <v>0</v>
      </c>
      <c r="C42" s="3">
        <f>COUNT(C4:C34)/9*100</f>
        <v>0</v>
      </c>
      <c r="D42" s="3">
        <f>COUNT(D4:D34)/11*100</f>
        <v>18.181818181818183</v>
      </c>
      <c r="E42" s="3">
        <f>COUNT(E4:E34)/10*100</f>
        <v>50</v>
      </c>
      <c r="F42" s="3">
        <f>COUNT(F4:F34)/10*100</f>
        <v>50</v>
      </c>
      <c r="G42" s="3">
        <f>COUNT(G4:G34)/10*100</f>
        <v>40</v>
      </c>
      <c r="H42" s="3">
        <f>COUNT(H4:H33)/11*100</f>
        <v>36.36363636363637</v>
      </c>
      <c r="I42" s="3">
        <f>COUNT(I4:I34)/10*100</f>
        <v>40</v>
      </c>
      <c r="J42" s="3">
        <f>COUNT(J4:J34)/10*100</f>
        <v>50</v>
      </c>
      <c r="K42" s="3">
        <f>COUNT(K4:K34)/10*100</f>
        <v>40</v>
      </c>
      <c r="L42" s="3">
        <f>COUNT(L8:L34)/10*100</f>
        <v>40</v>
      </c>
      <c r="M42" s="3">
        <f>COUNT(M4:M34)/11*100</f>
        <v>45.45454545454545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1" sqref="M31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14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>
        <v>8.2</v>
      </c>
      <c r="D4" s="3"/>
      <c r="E4" s="3"/>
      <c r="F4" s="3"/>
      <c r="G4" s="3">
        <v>24.8</v>
      </c>
      <c r="H4" s="3">
        <v>29.8</v>
      </c>
      <c r="I4" s="3"/>
      <c r="J4" s="3"/>
      <c r="K4" s="3"/>
      <c r="L4" s="3">
        <v>10.3</v>
      </c>
      <c r="M4" s="3">
        <v>5.3</v>
      </c>
    </row>
    <row r="5" spans="1:13" ht="12.75">
      <c r="A5">
        <f aca="true" t="shared" si="0" ref="A5:A34">+A4+1</f>
        <v>2</v>
      </c>
      <c r="B5" s="3">
        <v>21.1</v>
      </c>
      <c r="C5" s="3"/>
      <c r="D5" s="3"/>
      <c r="E5" s="3">
        <v>9.7</v>
      </c>
      <c r="F5" s="3">
        <v>8.2</v>
      </c>
      <c r="G5" s="3"/>
      <c r="H5" s="3"/>
      <c r="I5" s="3"/>
      <c r="J5" s="3">
        <v>29.2</v>
      </c>
      <c r="K5" s="3">
        <v>15.9</v>
      </c>
      <c r="L5" s="3"/>
      <c r="M5" s="3"/>
    </row>
    <row r="6" spans="1:13" ht="12.75">
      <c r="A6">
        <f t="shared" si="0"/>
        <v>3</v>
      </c>
      <c r="B6" s="3"/>
      <c r="C6" s="3"/>
      <c r="D6" s="3">
        <v>9.7</v>
      </c>
      <c r="E6" s="3"/>
      <c r="F6" s="3"/>
      <c r="G6" s="3"/>
      <c r="H6" s="3"/>
      <c r="I6" s="3">
        <v>24.6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4.1</v>
      </c>
      <c r="D7" s="3"/>
      <c r="E7" s="3"/>
      <c r="F7" s="3"/>
      <c r="G7" s="3">
        <v>12.4</v>
      </c>
      <c r="H7" s="3">
        <v>12.5</v>
      </c>
      <c r="I7" s="3"/>
      <c r="J7" s="3"/>
      <c r="K7" s="3"/>
      <c r="L7" s="3">
        <v>14.9</v>
      </c>
      <c r="M7" s="3">
        <v>4.6</v>
      </c>
    </row>
    <row r="8" spans="1:13" ht="12.75">
      <c r="A8">
        <f t="shared" si="0"/>
        <v>5</v>
      </c>
      <c r="B8" s="3">
        <v>7.4</v>
      </c>
      <c r="C8" s="3"/>
      <c r="D8" s="3"/>
      <c r="E8" s="3">
        <v>15.3</v>
      </c>
      <c r="F8" s="3">
        <v>15</v>
      </c>
      <c r="G8" s="3"/>
      <c r="H8" s="3"/>
      <c r="I8" s="3"/>
      <c r="J8" s="3">
        <v>21.6</v>
      </c>
      <c r="K8" s="3">
        <v>27.5</v>
      </c>
      <c r="L8" s="3"/>
      <c r="M8" s="3"/>
    </row>
    <row r="9" spans="1:13" ht="12.75">
      <c r="A9">
        <f t="shared" si="0"/>
        <v>6</v>
      </c>
      <c r="B9" s="3"/>
      <c r="C9" s="3"/>
      <c r="D9" s="3">
        <v>21.5</v>
      </c>
      <c r="E9" s="3"/>
      <c r="F9" s="3"/>
      <c r="G9" s="3"/>
      <c r="H9" s="3"/>
      <c r="I9" s="3">
        <v>8.5</v>
      </c>
      <c r="J9" s="3"/>
      <c r="K9" s="3"/>
      <c r="L9" s="3"/>
      <c r="M9" s="3"/>
    </row>
    <row r="10" spans="1:13" ht="12.75">
      <c r="A10">
        <f t="shared" si="0"/>
        <v>7</v>
      </c>
      <c r="B10" s="3"/>
      <c r="C10" s="3">
        <v>8.6</v>
      </c>
      <c r="D10" s="3"/>
      <c r="E10" s="3"/>
      <c r="F10" s="3"/>
      <c r="G10" s="3">
        <v>27.1</v>
      </c>
      <c r="H10" s="3">
        <v>12</v>
      </c>
      <c r="I10" s="3"/>
      <c r="J10" s="3"/>
      <c r="K10" s="3"/>
      <c r="L10" s="3">
        <v>8</v>
      </c>
      <c r="M10" s="3">
        <v>8</v>
      </c>
    </row>
    <row r="11" spans="1:13" ht="12.75">
      <c r="A11">
        <f t="shared" si="0"/>
        <v>8</v>
      </c>
      <c r="B11" s="3">
        <v>4.7</v>
      </c>
      <c r="C11" s="3"/>
      <c r="D11" s="3"/>
      <c r="E11" s="3">
        <v>8.1</v>
      </c>
      <c r="F11" s="3">
        <v>20.1</v>
      </c>
      <c r="G11" s="3"/>
      <c r="H11" s="3"/>
      <c r="I11" s="3"/>
      <c r="J11" s="3">
        <v>24.6</v>
      </c>
      <c r="K11" s="3">
        <v>17.7</v>
      </c>
      <c r="L11" s="3"/>
      <c r="M11" s="3"/>
    </row>
    <row r="12" spans="1:13" ht="12.75">
      <c r="A12">
        <f t="shared" si="0"/>
        <v>9</v>
      </c>
      <c r="B12" s="3"/>
      <c r="C12" s="3"/>
      <c r="D12" s="3">
        <v>9</v>
      </c>
      <c r="E12" s="3"/>
      <c r="F12" s="3"/>
      <c r="G12" s="3"/>
      <c r="H12" s="3"/>
      <c r="I12" s="3">
        <v>17.3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16</v>
      </c>
      <c r="D13" s="3"/>
      <c r="E13" s="3"/>
      <c r="F13" s="3"/>
      <c r="G13" s="3"/>
      <c r="H13" s="3"/>
      <c r="I13" s="3"/>
      <c r="J13" s="3"/>
      <c r="K13" s="3"/>
      <c r="L13" s="3">
        <v>10.7</v>
      </c>
      <c r="M13" s="3">
        <v>13.1</v>
      </c>
    </row>
    <row r="14" spans="1:13" ht="12.75">
      <c r="A14">
        <f t="shared" si="0"/>
        <v>11</v>
      </c>
      <c r="B14" s="3">
        <v>30.6</v>
      </c>
      <c r="C14" s="3"/>
      <c r="D14" s="3"/>
      <c r="E14" s="3">
        <v>12.5</v>
      </c>
      <c r="F14" s="3">
        <v>7.3</v>
      </c>
      <c r="G14" s="3"/>
      <c r="H14" s="3"/>
      <c r="I14" s="3"/>
      <c r="J14" s="3">
        <v>5.3</v>
      </c>
      <c r="K14" s="3">
        <v>12.6</v>
      </c>
      <c r="L14" s="3"/>
      <c r="M14" s="3"/>
    </row>
    <row r="15" spans="1:13" ht="12.75">
      <c r="A15">
        <f t="shared" si="0"/>
        <v>12</v>
      </c>
      <c r="B15" s="3"/>
      <c r="C15" s="3"/>
      <c r="D15" s="3">
        <v>9.7</v>
      </c>
      <c r="E15" s="3"/>
      <c r="F15" s="3"/>
      <c r="G15" s="3"/>
      <c r="H15" s="3"/>
      <c r="I15" s="3">
        <v>0.3</v>
      </c>
      <c r="J15" s="3"/>
      <c r="K15" s="3"/>
      <c r="L15" s="3"/>
      <c r="M15" s="3"/>
    </row>
    <row r="16" spans="1:13" ht="12.75">
      <c r="A16">
        <f t="shared" si="0"/>
        <v>13</v>
      </c>
      <c r="B16" s="3"/>
      <c r="C16" s="3">
        <v>20.4</v>
      </c>
      <c r="D16" s="3"/>
      <c r="E16" s="3"/>
      <c r="F16" s="3"/>
      <c r="G16" s="3">
        <v>26.5</v>
      </c>
      <c r="H16" s="3">
        <v>10.4</v>
      </c>
      <c r="I16" s="3"/>
      <c r="J16" s="3"/>
      <c r="K16" s="3"/>
      <c r="L16" s="3">
        <v>24.7</v>
      </c>
      <c r="M16" s="3">
        <v>11.8</v>
      </c>
    </row>
    <row r="17" spans="1:13" ht="12.75">
      <c r="A17">
        <f t="shared" si="0"/>
        <v>14</v>
      </c>
      <c r="B17" s="3">
        <v>4</v>
      </c>
      <c r="C17" s="3"/>
      <c r="D17" s="3"/>
      <c r="E17" s="3">
        <v>6.3</v>
      </c>
      <c r="F17" s="3">
        <v>6.5</v>
      </c>
      <c r="G17" s="3"/>
      <c r="H17" s="3"/>
      <c r="I17" s="3"/>
      <c r="J17" s="3">
        <v>16.4</v>
      </c>
      <c r="K17" s="3">
        <v>14.2</v>
      </c>
      <c r="L17" s="3"/>
      <c r="M17" s="3"/>
    </row>
    <row r="18" spans="1:13" ht="12.75">
      <c r="A18">
        <f t="shared" si="0"/>
        <v>15</v>
      </c>
      <c r="B18" s="3"/>
      <c r="C18" s="3"/>
      <c r="D18" s="3">
        <v>10.3</v>
      </c>
      <c r="E18" s="3"/>
      <c r="F18" s="3"/>
      <c r="G18" s="3"/>
      <c r="H18" s="3"/>
      <c r="I18" s="3">
        <v>12.2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5.6</v>
      </c>
      <c r="D19" s="3"/>
      <c r="E19" s="3"/>
      <c r="F19" s="3"/>
      <c r="G19" s="3">
        <v>14.2</v>
      </c>
      <c r="H19" s="3">
        <v>15.5</v>
      </c>
      <c r="I19" s="3"/>
      <c r="J19" s="3"/>
      <c r="K19" s="3"/>
      <c r="L19" s="3">
        <v>9.1</v>
      </c>
      <c r="M19" s="3">
        <v>19.4</v>
      </c>
    </row>
    <row r="20" spans="1:13" ht="12.75">
      <c r="A20">
        <f t="shared" si="0"/>
        <v>17</v>
      </c>
      <c r="B20" s="3">
        <v>4.4</v>
      </c>
      <c r="C20" s="3"/>
      <c r="D20" s="3"/>
      <c r="E20" s="3">
        <v>9.5</v>
      </c>
      <c r="F20" s="3">
        <v>10.8</v>
      </c>
      <c r="G20" s="3"/>
      <c r="H20" s="3"/>
      <c r="I20" s="3"/>
      <c r="J20" s="3">
        <v>4.9</v>
      </c>
      <c r="K20" s="3">
        <v>8.2</v>
      </c>
      <c r="L20" s="3"/>
      <c r="M20" s="3"/>
    </row>
    <row r="21" spans="1:13" ht="12.75">
      <c r="A21">
        <f t="shared" si="0"/>
        <v>18</v>
      </c>
      <c r="B21" s="3"/>
      <c r="C21" s="3"/>
      <c r="D21" s="3">
        <v>21.9</v>
      </c>
      <c r="E21" s="3"/>
      <c r="F21" s="3"/>
      <c r="G21" s="3"/>
      <c r="H21" s="3"/>
      <c r="I21" s="3">
        <v>21.4</v>
      </c>
      <c r="J21" s="3"/>
      <c r="K21" s="3"/>
      <c r="L21" s="3"/>
      <c r="M21" s="3"/>
    </row>
    <row r="22" spans="1:13" ht="12.75">
      <c r="A22">
        <f t="shared" si="0"/>
        <v>19</v>
      </c>
      <c r="B22" s="3"/>
      <c r="C22" s="3">
        <v>13.8</v>
      </c>
      <c r="D22" s="3"/>
      <c r="E22" s="3"/>
      <c r="F22" s="3"/>
      <c r="G22" s="3">
        <v>24</v>
      </c>
      <c r="H22" s="3">
        <v>11.7</v>
      </c>
      <c r="I22" s="3"/>
      <c r="J22" s="3"/>
      <c r="K22" s="3"/>
      <c r="L22" s="3">
        <v>13</v>
      </c>
      <c r="M22" s="3">
        <v>18.6</v>
      </c>
    </row>
    <row r="23" spans="1:13" ht="12.75">
      <c r="A23">
        <f t="shared" si="0"/>
        <v>20</v>
      </c>
      <c r="B23" s="3">
        <v>14</v>
      </c>
      <c r="C23" s="3"/>
      <c r="D23" s="3"/>
      <c r="E23" s="3">
        <v>6.7</v>
      </c>
      <c r="F23" s="3">
        <v>9.2</v>
      </c>
      <c r="G23" s="3"/>
      <c r="H23" s="3"/>
      <c r="I23" s="3"/>
      <c r="J23" s="3">
        <v>8.4</v>
      </c>
      <c r="K23" s="3">
        <v>8.7</v>
      </c>
      <c r="L23" s="3"/>
      <c r="M23" s="3"/>
    </row>
    <row r="24" spans="1:13" ht="12.75">
      <c r="A24">
        <f t="shared" si="0"/>
        <v>21</v>
      </c>
      <c r="B24" s="3"/>
      <c r="C24" s="3"/>
      <c r="D24" s="3">
        <v>4.2</v>
      </c>
      <c r="E24" s="3"/>
      <c r="F24" s="3"/>
      <c r="G24" s="3"/>
      <c r="H24" s="3"/>
      <c r="I24" s="3">
        <v>22.2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9.7</v>
      </c>
      <c r="D25" s="3"/>
      <c r="E25" s="3"/>
      <c r="F25" s="3"/>
      <c r="G25" s="3"/>
      <c r="H25" s="3">
        <v>11.4</v>
      </c>
      <c r="I25" s="3"/>
      <c r="J25" s="3"/>
      <c r="K25" s="3"/>
      <c r="L25" s="3">
        <v>24.9</v>
      </c>
      <c r="M25" s="5">
        <v>7.2</v>
      </c>
    </row>
    <row r="26" spans="1:13" ht="12.75">
      <c r="A26">
        <f t="shared" si="0"/>
        <v>23</v>
      </c>
      <c r="B26" s="3">
        <v>8.8</v>
      </c>
      <c r="C26" s="3"/>
      <c r="D26" s="3"/>
      <c r="E26" s="3">
        <v>14.7</v>
      </c>
      <c r="F26" s="3">
        <v>15.5</v>
      </c>
      <c r="G26" s="3"/>
      <c r="H26" s="3"/>
      <c r="I26" s="3"/>
      <c r="J26" s="3">
        <v>10.5</v>
      </c>
      <c r="K26" s="3">
        <v>6</v>
      </c>
      <c r="L26" s="3"/>
      <c r="M26" s="5"/>
    </row>
    <row r="27" spans="1:13" ht="12.75">
      <c r="A27">
        <f t="shared" si="0"/>
        <v>24</v>
      </c>
      <c r="B27" s="3"/>
      <c r="C27" s="3"/>
      <c r="D27" s="3">
        <v>10.2</v>
      </c>
      <c r="E27" s="3"/>
      <c r="F27" s="3"/>
      <c r="G27" s="3"/>
      <c r="H27" s="3"/>
      <c r="I27" s="3">
        <v>9</v>
      </c>
      <c r="J27" s="3"/>
      <c r="K27" s="3"/>
      <c r="L27" s="3"/>
      <c r="M27" s="5"/>
    </row>
    <row r="28" spans="1:13" ht="12.75">
      <c r="A28">
        <f t="shared" si="0"/>
        <v>25</v>
      </c>
      <c r="B28" s="3"/>
      <c r="C28" s="3">
        <v>9.4</v>
      </c>
      <c r="D28" s="3"/>
      <c r="E28" s="3"/>
      <c r="F28" s="3"/>
      <c r="G28" s="3"/>
      <c r="H28" s="3">
        <v>5</v>
      </c>
      <c r="I28" s="3"/>
      <c r="J28" s="3"/>
      <c r="K28" s="3"/>
      <c r="L28" s="3">
        <v>30.3</v>
      </c>
      <c r="M28" s="5">
        <v>3.2</v>
      </c>
    </row>
    <row r="29" spans="1:13" ht="12.75">
      <c r="A29">
        <f t="shared" si="0"/>
        <v>26</v>
      </c>
      <c r="B29" s="3">
        <v>7.4</v>
      </c>
      <c r="C29" s="3"/>
      <c r="D29" s="3"/>
      <c r="E29" s="3">
        <v>8.2</v>
      </c>
      <c r="F29" s="3">
        <v>6.2</v>
      </c>
      <c r="G29" s="3"/>
      <c r="H29" s="3"/>
      <c r="I29" s="3"/>
      <c r="J29" s="3">
        <v>7.4</v>
      </c>
      <c r="K29" s="3">
        <v>11.2</v>
      </c>
      <c r="L29" s="3"/>
      <c r="M29" s="5"/>
    </row>
    <row r="30" spans="1:13" ht="12.75">
      <c r="A30">
        <f t="shared" si="0"/>
        <v>27</v>
      </c>
      <c r="B30" s="3"/>
      <c r="C30" s="3"/>
      <c r="D30" s="3">
        <v>12.2</v>
      </c>
      <c r="E30" s="3"/>
      <c r="F30" s="3"/>
      <c r="G30" s="3"/>
      <c r="H30" s="3"/>
      <c r="I30" s="3">
        <v>15.2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8.3</v>
      </c>
      <c r="D31" s="3"/>
      <c r="E31" s="3"/>
      <c r="F31" s="3"/>
      <c r="G31" s="3">
        <v>11.1</v>
      </c>
      <c r="H31" s="3">
        <v>12.9</v>
      </c>
      <c r="I31" s="3"/>
      <c r="J31" s="3"/>
      <c r="K31" s="3"/>
      <c r="L31" s="3">
        <v>12.9</v>
      </c>
      <c r="M31" s="5"/>
    </row>
    <row r="32" spans="1:13" ht="12.75">
      <c r="A32">
        <f t="shared" si="0"/>
        <v>29</v>
      </c>
      <c r="B32" s="3">
        <v>28</v>
      </c>
      <c r="C32" s="3"/>
      <c r="D32" s="3"/>
      <c r="E32" s="3">
        <v>12.5</v>
      </c>
      <c r="F32" s="3">
        <v>8.1</v>
      </c>
      <c r="G32" s="3"/>
      <c r="H32" s="3"/>
      <c r="I32" s="3"/>
      <c r="J32" s="3">
        <v>11.5</v>
      </c>
      <c r="K32" s="3">
        <v>9.5</v>
      </c>
      <c r="L32" s="3"/>
      <c r="M32" s="5"/>
    </row>
    <row r="33" spans="1:13" ht="12.75">
      <c r="A33">
        <f t="shared" si="0"/>
        <v>30</v>
      </c>
      <c r="B33" s="3"/>
      <c r="C33" s="3"/>
      <c r="D33" s="3">
        <v>13.4</v>
      </c>
      <c r="E33" s="3"/>
      <c r="F33" s="3"/>
      <c r="G33" s="3"/>
      <c r="H33" s="3"/>
      <c r="I33" s="3">
        <v>11</v>
      </c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>
        <v>7.2</v>
      </c>
      <c r="I34" s="3"/>
      <c r="J34" s="3"/>
      <c r="K34" s="3"/>
      <c r="L34" s="3"/>
      <c r="M34" s="5">
        <v>5.2</v>
      </c>
    </row>
    <row r="35" spans="1:15" ht="12.75">
      <c r="A35" t="s">
        <v>2</v>
      </c>
      <c r="B35" s="2">
        <f>MAX(B4:B34)</f>
        <v>30.6</v>
      </c>
      <c r="C35" s="2">
        <f aca="true" t="shared" si="1" ref="C35:M35">MAX(C4:C34)</f>
        <v>20.4</v>
      </c>
      <c r="D35" s="2">
        <f>MAX(D4:D34)</f>
        <v>21.9</v>
      </c>
      <c r="E35" s="2">
        <f t="shared" si="1"/>
        <v>15.3</v>
      </c>
      <c r="F35" s="2">
        <f t="shared" si="1"/>
        <v>20.1</v>
      </c>
      <c r="G35" s="2">
        <f>MAX(G4:G34)</f>
        <v>27.1</v>
      </c>
      <c r="H35" s="2">
        <f>MAX(H4:H34)</f>
        <v>29.8</v>
      </c>
      <c r="I35" s="2">
        <f>MAX(I4:I34)</f>
        <v>24.6</v>
      </c>
      <c r="J35" s="2">
        <f t="shared" si="1"/>
        <v>29.2</v>
      </c>
      <c r="K35" s="2">
        <f t="shared" si="1"/>
        <v>27.5</v>
      </c>
      <c r="L35" s="2">
        <f t="shared" si="1"/>
        <v>30.3</v>
      </c>
      <c r="M35" s="2">
        <f t="shared" si="1"/>
        <v>19.4</v>
      </c>
      <c r="N35" s="2"/>
      <c r="O35" s="2"/>
    </row>
    <row r="37" spans="1:14" ht="12.75">
      <c r="A37" t="s">
        <v>3</v>
      </c>
      <c r="B37">
        <f>MAX(B4:M34)</f>
        <v>30.6</v>
      </c>
      <c r="D37" t="s">
        <v>4</v>
      </c>
      <c r="E37" s="2">
        <f>AVERAGE(B4:M34)</f>
        <v>12.852136752136762</v>
      </c>
      <c r="G37" t="s">
        <v>5</v>
      </c>
      <c r="H37" s="2">
        <f>STDEV(B4:M34)</f>
        <v>6.894708094276023</v>
      </c>
      <c r="J37" t="s">
        <v>6</v>
      </c>
      <c r="K37">
        <f>COUNT(B4:M34)</f>
        <v>117</v>
      </c>
      <c r="M37" t="s">
        <v>26</v>
      </c>
      <c r="N37" s="2">
        <f>K37/122*100</f>
        <v>95.90163934426229</v>
      </c>
    </row>
    <row r="39" spans="3:13" ht="12.75">
      <c r="C39" t="s">
        <v>23</v>
      </c>
      <c r="D39" s="2">
        <f>COUNT(B4:D34)/30*100</f>
        <v>100</v>
      </c>
      <c r="F39" t="s">
        <v>25</v>
      </c>
      <c r="G39" s="2">
        <f>COUNT(E4:G34)/30*100</f>
        <v>90</v>
      </c>
      <c r="I39" t="s">
        <v>24</v>
      </c>
      <c r="J39" s="2">
        <f>COUNT(H4:J34)/31*100</f>
        <v>96.7741935483871</v>
      </c>
      <c r="L39" t="s">
        <v>27</v>
      </c>
      <c r="M39" s="2">
        <f>COUNT(K4:M34)/31*100</f>
        <v>96.7741935483871</v>
      </c>
    </row>
    <row r="41" spans="1:3" ht="12.75">
      <c r="A41" t="s">
        <v>32</v>
      </c>
      <c r="C41" s="4">
        <f>PERCENTILE(B4:M34,0.98)</f>
        <v>29.607999999999997</v>
      </c>
    </row>
    <row r="42" spans="1:13" ht="12.75">
      <c r="A42" t="s">
        <v>31</v>
      </c>
      <c r="B42" s="3">
        <f>COUNT(B4:B34)/11*100</f>
        <v>90.9090909090909</v>
      </c>
      <c r="C42" s="3">
        <f>COUNT(C4:C34)/9*100</f>
        <v>111.11111111111111</v>
      </c>
      <c r="D42" s="3">
        <f>COUNT(D4:D34)/11*100</f>
        <v>90.9090909090909</v>
      </c>
      <c r="E42" s="3">
        <f>COUNT(E4:E34)/10*100</f>
        <v>100</v>
      </c>
      <c r="F42" s="3">
        <f>COUNT(F4:F34)/10*100</f>
        <v>100</v>
      </c>
      <c r="G42" s="3">
        <f>COUNT(G4:G34)/10*100</f>
        <v>70</v>
      </c>
      <c r="H42" s="3">
        <f>COUNT(H4:H34)/11*100</f>
        <v>90.9090909090909</v>
      </c>
      <c r="I42" s="3">
        <f>COUNT(I4:I34)/10*100</f>
        <v>100</v>
      </c>
      <c r="J42" s="3">
        <f>COUNT(J4:J34)/10*100</f>
        <v>100</v>
      </c>
      <c r="K42" s="3">
        <f>COUNT(K4:K34)/10*100</f>
        <v>100</v>
      </c>
      <c r="L42" s="3">
        <f>COUNT(L4:L34)/10*100</f>
        <v>100</v>
      </c>
      <c r="M42" s="3">
        <f>COUNT(M4:M34)/11*100</f>
        <v>90.9090909090909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2" sqref="M32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9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>
        <v>24.7</v>
      </c>
      <c r="D4" s="3"/>
      <c r="E4" s="3"/>
      <c r="F4" s="3"/>
      <c r="G4" s="3">
        <v>24.6</v>
      </c>
      <c r="H4" s="3">
        <v>29</v>
      </c>
      <c r="I4" s="3"/>
      <c r="J4" s="3"/>
      <c r="K4" s="3"/>
      <c r="L4" s="3">
        <v>10.1</v>
      </c>
      <c r="M4" s="3">
        <v>9.3</v>
      </c>
    </row>
    <row r="5" spans="1:13" ht="12.75">
      <c r="A5">
        <f aca="true" t="shared" si="0" ref="A5:A34">+A4+1</f>
        <v>2</v>
      </c>
      <c r="B5" s="3">
        <v>18.6</v>
      </c>
      <c r="C5" s="3"/>
      <c r="D5" s="3"/>
      <c r="E5" s="3">
        <v>9.8</v>
      </c>
      <c r="F5" s="3">
        <v>9.4</v>
      </c>
      <c r="G5" s="3"/>
      <c r="H5" s="3"/>
      <c r="I5" s="3"/>
      <c r="J5" s="3">
        <v>27.6</v>
      </c>
      <c r="K5" s="3">
        <v>14.2</v>
      </c>
      <c r="L5" s="3"/>
      <c r="M5" s="3"/>
    </row>
    <row r="6" spans="1:13" ht="12.75">
      <c r="A6">
        <f t="shared" si="0"/>
        <v>3</v>
      </c>
      <c r="B6" s="3"/>
      <c r="C6" s="3"/>
      <c r="D6" s="3">
        <v>11.6</v>
      </c>
      <c r="E6" s="3"/>
      <c r="F6" s="3"/>
      <c r="G6" s="3"/>
      <c r="H6" s="3"/>
      <c r="I6" s="3">
        <v>23.4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8.9</v>
      </c>
      <c r="D7" s="3"/>
      <c r="E7" s="3"/>
      <c r="F7" s="3"/>
      <c r="G7" s="3">
        <v>14.3</v>
      </c>
      <c r="H7" s="3">
        <v>10.5</v>
      </c>
      <c r="I7" s="3"/>
      <c r="J7" s="3"/>
      <c r="K7" s="3"/>
      <c r="L7" s="3">
        <v>17.8</v>
      </c>
      <c r="M7" s="3">
        <v>4.8</v>
      </c>
    </row>
    <row r="8" spans="1:13" ht="12.75">
      <c r="A8">
        <f t="shared" si="0"/>
        <v>5</v>
      </c>
      <c r="B8" s="3">
        <v>9.6</v>
      </c>
      <c r="C8" s="3"/>
      <c r="D8" s="3"/>
      <c r="E8" s="3"/>
      <c r="F8" s="3">
        <v>13.3</v>
      </c>
      <c r="G8" s="3"/>
      <c r="H8" s="3"/>
      <c r="I8" s="3"/>
      <c r="J8" s="3">
        <v>19</v>
      </c>
      <c r="K8" s="3">
        <v>25.7</v>
      </c>
      <c r="L8" s="3"/>
      <c r="M8" s="3"/>
    </row>
    <row r="9" spans="1:13" ht="12.75">
      <c r="A9">
        <f t="shared" si="0"/>
        <v>6</v>
      </c>
      <c r="B9" s="3"/>
      <c r="C9" s="3"/>
      <c r="D9" s="3">
        <v>24.8</v>
      </c>
      <c r="E9" s="3"/>
      <c r="F9" s="3"/>
      <c r="G9" s="3"/>
      <c r="H9" s="3"/>
      <c r="I9" s="3">
        <v>6</v>
      </c>
      <c r="J9" s="3"/>
      <c r="K9" s="3"/>
      <c r="L9" s="3"/>
      <c r="M9" s="3"/>
    </row>
    <row r="10" spans="1:13" ht="12.75">
      <c r="A10">
        <f t="shared" si="0"/>
        <v>7</v>
      </c>
      <c r="B10" s="3"/>
      <c r="C10" s="3">
        <v>7.1</v>
      </c>
      <c r="D10" s="3"/>
      <c r="E10" s="3"/>
      <c r="F10" s="3"/>
      <c r="G10" s="3">
        <v>29.1</v>
      </c>
      <c r="H10" s="3">
        <v>12.4</v>
      </c>
      <c r="I10" s="3"/>
      <c r="J10" s="3"/>
      <c r="K10" s="3"/>
      <c r="L10" s="3">
        <v>5.5</v>
      </c>
      <c r="M10" s="3">
        <v>3.5</v>
      </c>
    </row>
    <row r="11" spans="1:13" ht="12.75">
      <c r="A11">
        <f t="shared" si="0"/>
        <v>8</v>
      </c>
      <c r="B11" s="3"/>
      <c r="C11" s="3"/>
      <c r="D11" s="3"/>
      <c r="E11" s="3"/>
      <c r="F11" s="3">
        <v>17.1</v>
      </c>
      <c r="G11" s="3"/>
      <c r="H11" s="3"/>
      <c r="I11" s="3"/>
      <c r="J11" s="3">
        <v>24.4</v>
      </c>
      <c r="K11" s="3">
        <v>18.4</v>
      </c>
      <c r="L11" s="3"/>
      <c r="M11" s="3"/>
    </row>
    <row r="12" spans="1:13" ht="12.75">
      <c r="A12">
        <f t="shared" si="0"/>
        <v>9</v>
      </c>
      <c r="B12" s="3"/>
      <c r="C12" s="3"/>
      <c r="D12" s="3">
        <v>7.4</v>
      </c>
      <c r="E12" s="3"/>
      <c r="F12" s="3"/>
      <c r="G12" s="3"/>
      <c r="H12" s="3"/>
      <c r="I12" s="3">
        <v>11.6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20.8</v>
      </c>
      <c r="D13" s="3"/>
      <c r="E13" s="3"/>
      <c r="F13" s="3"/>
      <c r="G13" s="3">
        <v>25.4</v>
      </c>
      <c r="H13" s="3">
        <v>10.4</v>
      </c>
      <c r="I13" s="3"/>
      <c r="J13" s="3"/>
      <c r="K13" s="3"/>
      <c r="L13" s="3">
        <v>12</v>
      </c>
      <c r="M13" s="3">
        <v>11.5</v>
      </c>
    </row>
    <row r="14" spans="1:13" ht="12.75">
      <c r="A14">
        <f t="shared" si="0"/>
        <v>11</v>
      </c>
      <c r="B14" s="3">
        <v>12</v>
      </c>
      <c r="C14" s="3"/>
      <c r="D14" s="3"/>
      <c r="E14" s="3">
        <v>10.5</v>
      </c>
      <c r="F14" s="3">
        <v>7.5</v>
      </c>
      <c r="G14" s="3"/>
      <c r="H14" s="3"/>
      <c r="I14" s="3"/>
      <c r="J14" s="3">
        <v>6.1</v>
      </c>
      <c r="K14" s="3">
        <v>13.4</v>
      </c>
      <c r="L14" s="3"/>
      <c r="M14" s="3"/>
    </row>
    <row r="15" spans="1:13" ht="12.75">
      <c r="A15">
        <f t="shared" si="0"/>
        <v>12</v>
      </c>
      <c r="B15" s="3"/>
      <c r="C15" s="3"/>
      <c r="D15" s="3">
        <v>10.6</v>
      </c>
      <c r="E15" s="3">
        <v>7.8</v>
      </c>
      <c r="F15" s="3"/>
      <c r="G15" s="3"/>
      <c r="H15" s="3"/>
      <c r="I15" s="3">
        <v>13.5</v>
      </c>
      <c r="J15" s="3"/>
      <c r="K15" s="3"/>
      <c r="L15" s="3"/>
      <c r="M15" s="3"/>
    </row>
    <row r="16" spans="1:13" ht="12.75">
      <c r="A16">
        <f t="shared" si="0"/>
        <v>13</v>
      </c>
      <c r="B16" s="3"/>
      <c r="C16" s="3">
        <v>11</v>
      </c>
      <c r="D16" s="3"/>
      <c r="E16" s="3">
        <v>12.6</v>
      </c>
      <c r="F16" s="3"/>
      <c r="G16" s="3">
        <v>25.6</v>
      </c>
      <c r="H16" s="3">
        <v>11.8</v>
      </c>
      <c r="I16" s="3"/>
      <c r="J16" s="3"/>
      <c r="K16" s="3"/>
      <c r="L16" s="3">
        <v>18.2</v>
      </c>
      <c r="M16" s="3">
        <v>7.3</v>
      </c>
    </row>
    <row r="17" spans="1:13" ht="12.75">
      <c r="A17">
        <f t="shared" si="0"/>
        <v>14</v>
      </c>
      <c r="B17" s="3">
        <v>5.9</v>
      </c>
      <c r="C17" s="3"/>
      <c r="D17" s="3"/>
      <c r="E17" s="3">
        <v>10.1</v>
      </c>
      <c r="F17" s="3">
        <v>9.6</v>
      </c>
      <c r="G17" s="3"/>
      <c r="H17" s="3"/>
      <c r="I17" s="3"/>
      <c r="J17" s="3">
        <v>11.4</v>
      </c>
      <c r="K17" s="3">
        <v>23.7</v>
      </c>
      <c r="L17" s="3"/>
      <c r="M17" s="3"/>
    </row>
    <row r="18" spans="1:13" ht="12.75">
      <c r="A18">
        <f t="shared" si="0"/>
        <v>15</v>
      </c>
      <c r="B18" s="3"/>
      <c r="C18" s="3"/>
      <c r="D18" s="3">
        <v>9.2</v>
      </c>
      <c r="E18" s="3"/>
      <c r="F18" s="3"/>
      <c r="G18" s="3"/>
      <c r="H18" s="3"/>
      <c r="I18" s="3">
        <v>10.9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6.5</v>
      </c>
      <c r="D19" s="3"/>
      <c r="E19" s="3"/>
      <c r="F19" s="3"/>
      <c r="G19" s="3">
        <v>13.9</v>
      </c>
      <c r="H19" s="3">
        <v>15.3</v>
      </c>
      <c r="I19" s="3"/>
      <c r="J19" s="3"/>
      <c r="K19" s="3"/>
      <c r="L19" s="3">
        <v>8.1</v>
      </c>
      <c r="M19" s="3">
        <v>14.3</v>
      </c>
    </row>
    <row r="20" spans="1:13" ht="12.75">
      <c r="A20">
        <f t="shared" si="0"/>
        <v>17</v>
      </c>
      <c r="B20" s="3">
        <v>21.7</v>
      </c>
      <c r="C20" s="3"/>
      <c r="D20" s="3"/>
      <c r="E20" s="3">
        <v>10.2</v>
      </c>
      <c r="F20" s="3">
        <v>9.2</v>
      </c>
      <c r="G20" s="3"/>
      <c r="H20" s="3"/>
      <c r="I20" s="3"/>
      <c r="J20" s="3">
        <v>9.7</v>
      </c>
      <c r="K20" s="3">
        <v>8.8</v>
      </c>
      <c r="L20" s="3"/>
      <c r="M20" s="3"/>
    </row>
    <row r="21" spans="1:13" ht="12.75">
      <c r="A21">
        <f t="shared" si="0"/>
        <v>18</v>
      </c>
      <c r="B21" s="3"/>
      <c r="C21" s="3"/>
      <c r="D21" s="3">
        <v>19.9</v>
      </c>
      <c r="E21" s="3"/>
      <c r="F21" s="3"/>
      <c r="G21" s="3"/>
      <c r="H21" s="3"/>
      <c r="I21" s="3">
        <v>16.4</v>
      </c>
      <c r="J21" s="3"/>
      <c r="K21" s="3"/>
      <c r="L21" s="3"/>
      <c r="M21" s="3"/>
    </row>
    <row r="22" spans="1:13" ht="12.75">
      <c r="A22">
        <f t="shared" si="0"/>
        <v>19</v>
      </c>
      <c r="B22" s="3"/>
      <c r="C22" s="3">
        <v>9.1</v>
      </c>
      <c r="D22" s="3"/>
      <c r="E22" s="3"/>
      <c r="F22" s="3"/>
      <c r="G22" s="3">
        <v>12.8</v>
      </c>
      <c r="H22" s="3">
        <v>13.3</v>
      </c>
      <c r="I22" s="3"/>
      <c r="J22" s="3"/>
      <c r="K22" s="3"/>
      <c r="L22" s="3">
        <v>12.7</v>
      </c>
      <c r="M22" s="3">
        <v>17.5</v>
      </c>
    </row>
    <row r="23" spans="1:13" ht="12.75">
      <c r="A23">
        <f t="shared" si="0"/>
        <v>20</v>
      </c>
      <c r="B23" s="3">
        <v>12.1</v>
      </c>
      <c r="C23" s="3"/>
      <c r="D23" s="3"/>
      <c r="E23" s="3">
        <v>7.8</v>
      </c>
      <c r="F23" s="3">
        <v>9.6</v>
      </c>
      <c r="G23" s="3"/>
      <c r="H23" s="3"/>
      <c r="I23" s="3"/>
      <c r="J23" s="3">
        <v>7.2</v>
      </c>
      <c r="K23" s="3">
        <v>4.7</v>
      </c>
      <c r="L23" s="3"/>
      <c r="M23" s="3"/>
    </row>
    <row r="24" spans="1:13" ht="12.75">
      <c r="A24">
        <f t="shared" si="0"/>
        <v>21</v>
      </c>
      <c r="B24" s="3"/>
      <c r="C24" s="3"/>
      <c r="D24" s="3">
        <v>4.4</v>
      </c>
      <c r="E24" s="3"/>
      <c r="F24" s="3"/>
      <c r="G24" s="3"/>
      <c r="H24" s="3"/>
      <c r="I24" s="3">
        <v>19.8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9.7</v>
      </c>
      <c r="D25" s="3"/>
      <c r="E25" s="3"/>
      <c r="F25" s="3"/>
      <c r="G25" s="3">
        <v>11.9</v>
      </c>
      <c r="H25" s="3">
        <v>14.5</v>
      </c>
      <c r="I25" s="3"/>
      <c r="J25" s="3"/>
      <c r="K25" s="3"/>
      <c r="L25" s="3">
        <v>13.2</v>
      </c>
      <c r="M25" s="5">
        <v>3</v>
      </c>
    </row>
    <row r="26" spans="1:13" ht="12.75">
      <c r="A26">
        <f t="shared" si="0"/>
        <v>23</v>
      </c>
      <c r="B26" s="3">
        <v>4.8</v>
      </c>
      <c r="C26" s="3"/>
      <c r="D26" s="3"/>
      <c r="E26" s="3">
        <v>14.3</v>
      </c>
      <c r="F26" s="3">
        <v>19</v>
      </c>
      <c r="G26" s="3"/>
      <c r="H26" s="3"/>
      <c r="I26" s="3"/>
      <c r="J26" s="3"/>
      <c r="K26" s="3">
        <v>11.6</v>
      </c>
      <c r="L26" s="3"/>
      <c r="M26" s="5"/>
    </row>
    <row r="27" spans="1:13" ht="12.75">
      <c r="A27">
        <f t="shared" si="0"/>
        <v>24</v>
      </c>
      <c r="B27" s="3"/>
      <c r="C27" s="3"/>
      <c r="D27" s="3">
        <v>9.9</v>
      </c>
      <c r="E27" s="3"/>
      <c r="F27" s="3"/>
      <c r="G27" s="3"/>
      <c r="H27" s="3"/>
      <c r="I27" s="3">
        <v>7</v>
      </c>
      <c r="J27" s="3"/>
      <c r="K27" s="3"/>
      <c r="L27" s="3"/>
      <c r="M27" s="5"/>
    </row>
    <row r="28" spans="1:13" ht="12.75">
      <c r="A28">
        <f t="shared" si="0"/>
        <v>25</v>
      </c>
      <c r="B28" s="3"/>
      <c r="C28" s="3">
        <v>6.5</v>
      </c>
      <c r="D28" s="3"/>
      <c r="E28" s="3"/>
      <c r="F28" s="3"/>
      <c r="G28" s="3">
        <v>12.3</v>
      </c>
      <c r="H28" s="3">
        <v>11.3</v>
      </c>
      <c r="I28" s="3"/>
      <c r="J28" s="3"/>
      <c r="K28" s="3"/>
      <c r="L28" s="3">
        <v>21.3</v>
      </c>
      <c r="M28" s="5">
        <v>2</v>
      </c>
    </row>
    <row r="29" spans="1:13" ht="12.75">
      <c r="A29">
        <f t="shared" si="0"/>
        <v>26</v>
      </c>
      <c r="B29" s="3">
        <v>11.7</v>
      </c>
      <c r="C29" s="3"/>
      <c r="D29" s="3"/>
      <c r="E29" s="3">
        <v>8.4</v>
      </c>
      <c r="F29" s="3">
        <v>7</v>
      </c>
      <c r="G29" s="3"/>
      <c r="H29" s="3"/>
      <c r="I29" s="3"/>
      <c r="J29" s="3"/>
      <c r="K29" s="3">
        <v>15</v>
      </c>
      <c r="L29" s="3"/>
      <c r="M29" s="5"/>
    </row>
    <row r="30" spans="1:13" ht="12.75">
      <c r="A30">
        <f t="shared" si="0"/>
        <v>27</v>
      </c>
      <c r="B30" s="3"/>
      <c r="C30" s="3"/>
      <c r="D30" s="3">
        <v>14.3</v>
      </c>
      <c r="E30" s="3"/>
      <c r="F30" s="3"/>
      <c r="G30" s="3"/>
      <c r="H30" s="3"/>
      <c r="I30" s="3">
        <v>5.9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9.2</v>
      </c>
      <c r="D31" s="3"/>
      <c r="E31" s="3"/>
      <c r="F31" s="3"/>
      <c r="G31" s="3">
        <v>10.9</v>
      </c>
      <c r="H31" s="3">
        <v>7.5</v>
      </c>
      <c r="I31" s="3"/>
      <c r="J31" s="3"/>
      <c r="K31" s="3"/>
      <c r="L31" s="3">
        <v>6</v>
      </c>
      <c r="M31" s="5">
        <v>6.5</v>
      </c>
    </row>
    <row r="32" spans="1:13" ht="12.75">
      <c r="A32">
        <f t="shared" si="0"/>
        <v>29</v>
      </c>
      <c r="B32" s="3">
        <v>22.8</v>
      </c>
      <c r="C32" s="3"/>
      <c r="D32" s="3"/>
      <c r="E32" s="3">
        <v>10.2</v>
      </c>
      <c r="F32" s="3">
        <v>12.4</v>
      </c>
      <c r="G32" s="3"/>
      <c r="H32" s="3"/>
      <c r="I32" s="3"/>
      <c r="J32" s="3">
        <v>8.5</v>
      </c>
      <c r="K32" s="3">
        <v>11.8</v>
      </c>
      <c r="L32" s="3"/>
      <c r="M32" s="5"/>
    </row>
    <row r="33" spans="1:13" ht="12.75">
      <c r="A33">
        <f t="shared" si="0"/>
        <v>30</v>
      </c>
      <c r="B33" s="3"/>
      <c r="C33" s="3"/>
      <c r="D33" s="3">
        <v>10.4</v>
      </c>
      <c r="E33" s="3"/>
      <c r="F33" s="3"/>
      <c r="G33" s="3"/>
      <c r="H33" s="3"/>
      <c r="I33" s="3">
        <v>15.7</v>
      </c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>
        <v>8.8</v>
      </c>
      <c r="I34" s="3"/>
      <c r="J34" s="3"/>
      <c r="K34" s="3"/>
      <c r="L34" s="3"/>
      <c r="M34" s="5">
        <v>5.9</v>
      </c>
    </row>
    <row r="35" spans="1:14" ht="12.75">
      <c r="A35" t="s">
        <v>2</v>
      </c>
      <c r="B35" s="2">
        <f>MAX(B4:B34)</f>
        <v>22.8</v>
      </c>
      <c r="C35" s="2">
        <f aca="true" t="shared" si="1" ref="C35:M35">MAX(C4:C34)</f>
        <v>24.7</v>
      </c>
      <c r="D35" s="2">
        <f>MAX(D4:D34)</f>
        <v>24.8</v>
      </c>
      <c r="E35" s="2">
        <f t="shared" si="1"/>
        <v>14.3</v>
      </c>
      <c r="F35" s="2">
        <f t="shared" si="1"/>
        <v>19</v>
      </c>
      <c r="G35" s="2">
        <f t="shared" si="1"/>
        <v>29.1</v>
      </c>
      <c r="H35" s="2">
        <f>MAX(H4:H34)</f>
        <v>29</v>
      </c>
      <c r="I35" s="2">
        <f>MAX(I4:I34)</f>
        <v>23.4</v>
      </c>
      <c r="J35" s="2">
        <f t="shared" si="1"/>
        <v>27.6</v>
      </c>
      <c r="K35" s="2">
        <f>MAX(K4:K34)</f>
        <v>25.7</v>
      </c>
      <c r="L35" s="2">
        <f t="shared" si="1"/>
        <v>21.3</v>
      </c>
      <c r="M35" s="2">
        <f t="shared" si="1"/>
        <v>17.5</v>
      </c>
      <c r="N35" s="2"/>
    </row>
    <row r="37" spans="1:14" ht="12.75">
      <c r="A37" t="s">
        <v>3</v>
      </c>
      <c r="B37">
        <f>MAX(B4:M34)</f>
        <v>29.1</v>
      </c>
      <c r="D37" t="s">
        <v>4</v>
      </c>
      <c r="E37" s="2">
        <f>AVERAGE(B4:M34)</f>
        <v>12.592436974789917</v>
      </c>
      <c r="G37" t="s">
        <v>5</v>
      </c>
      <c r="H37" s="2">
        <f>STDEV(B4:M34)</f>
        <v>6.084004586408109</v>
      </c>
      <c r="J37" t="s">
        <v>6</v>
      </c>
      <c r="K37">
        <f>COUNT(B4:M34)</f>
        <v>119</v>
      </c>
      <c r="M37" t="s">
        <v>26</v>
      </c>
      <c r="N37" s="2">
        <f>K37/122*100</f>
        <v>97.54098360655738</v>
      </c>
    </row>
    <row r="39" spans="3:13" ht="12.75">
      <c r="C39" t="s">
        <v>23</v>
      </c>
      <c r="D39" s="2">
        <f>COUNT(B4:D34)/30*100</f>
        <v>96.66666666666667</v>
      </c>
      <c r="F39" t="s">
        <v>25</v>
      </c>
      <c r="G39" s="2">
        <f>COUNT(E4:G34)/30*100</f>
        <v>100</v>
      </c>
      <c r="I39" t="s">
        <v>24</v>
      </c>
      <c r="J39" s="2">
        <f>COUNT(H4:J34)/31*100</f>
        <v>93.54838709677419</v>
      </c>
      <c r="L39" t="s">
        <v>27</v>
      </c>
      <c r="M39" s="2">
        <f>COUNT(K4:M34)/31*100</f>
        <v>100</v>
      </c>
    </row>
    <row r="41" spans="1:3" ht="12.75">
      <c r="A41" t="s">
        <v>32</v>
      </c>
      <c r="C41" s="4">
        <f>PERCENTILE(B4:M34,0.98)</f>
        <v>26.916</v>
      </c>
    </row>
    <row r="42" spans="1:13" ht="12.75">
      <c r="A42" t="s">
        <v>31</v>
      </c>
      <c r="B42" s="3">
        <f>COUNT(B4:B34)/11*100</f>
        <v>81.81818181818183</v>
      </c>
      <c r="C42" s="3">
        <f>COUNT(C4:C34)/9*100</f>
        <v>111.11111111111111</v>
      </c>
      <c r="D42" s="3">
        <f>COUNT(D4:D34)/11*100</f>
        <v>90.9090909090909</v>
      </c>
      <c r="E42" s="3">
        <f>COUNT(E4:E34)/10*100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100</v>
      </c>
      <c r="I42" s="3">
        <f>COUNT(I4:I34)/10*100</f>
        <v>100</v>
      </c>
      <c r="J42" s="3">
        <f>COUNT(J4:J34)/10*100</f>
        <v>80</v>
      </c>
      <c r="K42" s="3">
        <f>COUNT(K4:K34)/10*100</f>
        <v>100</v>
      </c>
      <c r="L42" s="3">
        <f>COUNT(L4:L34)/10*100</f>
        <v>100</v>
      </c>
      <c r="M42" s="3">
        <f>COUNT(M4:M34)/11*100</f>
        <v>100</v>
      </c>
    </row>
  </sheetData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3" sqref="M33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34</v>
      </c>
    </row>
    <row r="2" ht="12.75">
      <c r="E2" t="s">
        <v>1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11.1</v>
      </c>
      <c r="M4" s="3">
        <v>4.7</v>
      </c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3"/>
      <c r="H5" s="3"/>
      <c r="I5" s="3"/>
      <c r="J5" s="3">
        <v>27</v>
      </c>
      <c r="K5" s="3">
        <v>15.4</v>
      </c>
      <c r="L5" s="3"/>
      <c r="M5" s="3"/>
    </row>
    <row r="6" spans="1:13" ht="12.75">
      <c r="A6">
        <f t="shared" si="0"/>
        <v>3</v>
      </c>
      <c r="B6" s="3"/>
      <c r="C6" s="3"/>
      <c r="D6" s="3"/>
      <c r="E6" s="3"/>
      <c r="F6" s="3"/>
      <c r="G6" s="3"/>
      <c r="H6" s="3"/>
      <c r="I6" s="3">
        <v>21.6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4.5</v>
      </c>
      <c r="D7" s="3"/>
      <c r="E7" s="3"/>
      <c r="F7" s="3"/>
      <c r="G7" s="3"/>
      <c r="H7" s="3">
        <v>10.7</v>
      </c>
      <c r="I7" s="3"/>
      <c r="J7" s="3"/>
      <c r="K7" s="3"/>
      <c r="L7" s="3"/>
      <c r="M7" s="3"/>
    </row>
    <row r="8" spans="1:13" ht="12.75">
      <c r="A8">
        <f t="shared" si="0"/>
        <v>5</v>
      </c>
      <c r="B8" s="3">
        <v>7.1</v>
      </c>
      <c r="C8" s="3"/>
      <c r="D8" s="3"/>
      <c r="E8" s="3">
        <v>15.2</v>
      </c>
      <c r="F8" s="3">
        <v>13.6</v>
      </c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>
        <v>25.7</v>
      </c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>
        <v>30.3</v>
      </c>
      <c r="H10" s="3"/>
      <c r="I10" s="3"/>
      <c r="J10" s="3"/>
      <c r="K10" s="3"/>
      <c r="L10" s="3"/>
      <c r="M10" s="3">
        <v>8.8</v>
      </c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>
        <v>22.5</v>
      </c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>
        <v>11.2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19.8</v>
      </c>
      <c r="D13" s="3"/>
      <c r="E13" s="3"/>
      <c r="F13" s="3"/>
      <c r="G13" s="3">
        <v>28.2</v>
      </c>
      <c r="H13" s="3">
        <v>10.5</v>
      </c>
      <c r="I13" s="3"/>
      <c r="J13" s="3"/>
      <c r="K13" s="3"/>
      <c r="L13" s="3"/>
      <c r="M13" s="3"/>
    </row>
    <row r="14" spans="1:13" ht="12.75">
      <c r="A14">
        <f t="shared" si="0"/>
        <v>11</v>
      </c>
      <c r="B14" s="3">
        <v>12.1</v>
      </c>
      <c r="C14" s="3"/>
      <c r="D14" s="3"/>
      <c r="E14" s="3">
        <v>10</v>
      </c>
      <c r="F14" s="3">
        <v>7.3</v>
      </c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17.5</v>
      </c>
      <c r="M16" s="3">
        <v>8.7</v>
      </c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>
        <v>11.8</v>
      </c>
      <c r="K17" s="3">
        <v>15</v>
      </c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>
        <v>12.8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5.6</v>
      </c>
      <c r="D19" s="3"/>
      <c r="E19" s="3"/>
      <c r="F19" s="3"/>
      <c r="G19" s="3">
        <v>14.5</v>
      </c>
      <c r="H19" s="3">
        <v>14.4</v>
      </c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>
        <v>10.9</v>
      </c>
      <c r="F20" s="3">
        <v>9.1</v>
      </c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>
        <v>20.1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14.8</v>
      </c>
      <c r="M22" s="3">
        <v>18.9</v>
      </c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>
        <v>6</v>
      </c>
      <c r="K23" s="3">
        <v>5.5</v>
      </c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>
        <v>15.8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9.4</v>
      </c>
      <c r="D25" s="3"/>
      <c r="E25" s="3"/>
      <c r="F25" s="3"/>
      <c r="G25" s="3">
        <v>12.3</v>
      </c>
      <c r="H25" s="3">
        <v>15.8</v>
      </c>
      <c r="I25" s="3"/>
      <c r="J25" s="3"/>
      <c r="K25" s="3"/>
      <c r="L25" s="3"/>
      <c r="M25" s="3"/>
    </row>
    <row r="26" spans="1:13" ht="12.75">
      <c r="A26">
        <f t="shared" si="0"/>
        <v>23</v>
      </c>
      <c r="B26" s="3">
        <v>4.2</v>
      </c>
      <c r="C26" s="3"/>
      <c r="D26" s="3"/>
      <c r="E26" s="3">
        <v>14.8</v>
      </c>
      <c r="F26" s="3">
        <v>18.7</v>
      </c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>
        <v>10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22.8</v>
      </c>
      <c r="M28" s="5">
        <v>2.4</v>
      </c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>
        <v>13.2</v>
      </c>
      <c r="L29" s="3"/>
      <c r="M29" s="5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>
        <v>5.3</v>
      </c>
      <c r="J30" s="3"/>
      <c r="K30" s="3"/>
      <c r="L30" s="3"/>
      <c r="M30" s="5"/>
    </row>
    <row r="31" spans="1:13" ht="12.75">
      <c r="A31">
        <f t="shared" si="0"/>
        <v>28</v>
      </c>
      <c r="B31" s="3"/>
      <c r="C31" s="3">
        <v>9</v>
      </c>
      <c r="D31" s="3"/>
      <c r="E31" s="3"/>
      <c r="F31" s="3"/>
      <c r="G31" s="3">
        <v>12.2</v>
      </c>
      <c r="H31" s="3">
        <v>12.8</v>
      </c>
      <c r="I31" s="3"/>
      <c r="J31" s="3"/>
      <c r="K31" s="3"/>
      <c r="L31" s="3"/>
      <c r="M31" s="5"/>
    </row>
    <row r="32" spans="1:13" ht="12.75">
      <c r="A32">
        <f t="shared" si="0"/>
        <v>29</v>
      </c>
      <c r="B32" s="3">
        <v>14.1</v>
      </c>
      <c r="C32" s="3"/>
      <c r="D32" s="3"/>
      <c r="E32" s="3">
        <v>19.7</v>
      </c>
      <c r="F32" s="3">
        <v>12.5</v>
      </c>
      <c r="G32" s="3"/>
      <c r="H32" s="3"/>
      <c r="I32" s="3"/>
      <c r="J32" s="3"/>
      <c r="K32" s="3"/>
      <c r="L32" s="3"/>
      <c r="M32" s="5"/>
    </row>
    <row r="33" spans="1:13" ht="12.75">
      <c r="A33">
        <f t="shared" si="0"/>
        <v>30</v>
      </c>
      <c r="B33" s="3"/>
      <c r="C33" s="3"/>
      <c r="D33" s="3">
        <v>11</v>
      </c>
      <c r="E33" s="3"/>
      <c r="F33" s="3"/>
      <c r="G33" s="3"/>
      <c r="H33" s="3"/>
      <c r="I33" s="3"/>
      <c r="J33" s="3"/>
      <c r="K33" s="3"/>
      <c r="L33" s="3"/>
      <c r="M33" s="5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">
        <v>7.3</v>
      </c>
    </row>
    <row r="35" spans="1:14" ht="12.75">
      <c r="A35" t="s">
        <v>2</v>
      </c>
      <c r="B35" s="2">
        <f>MAX(B4:B34)</f>
        <v>14.1</v>
      </c>
      <c r="C35" s="2">
        <f aca="true" t="shared" si="1" ref="C35:M35">MAX(C4:C34)</f>
        <v>19.8</v>
      </c>
      <c r="D35" s="2">
        <f>MAX(D4:D34)</f>
        <v>25.7</v>
      </c>
      <c r="E35" s="2">
        <f t="shared" si="1"/>
        <v>19.7</v>
      </c>
      <c r="F35" s="2">
        <f t="shared" si="1"/>
        <v>18.7</v>
      </c>
      <c r="G35" s="2">
        <f t="shared" si="1"/>
        <v>30.3</v>
      </c>
      <c r="H35" s="2">
        <f>MAX(H4:H34)</f>
        <v>15.8</v>
      </c>
      <c r="I35" s="2">
        <f>MAX(I4:I34)</f>
        <v>21.6</v>
      </c>
      <c r="J35" s="2">
        <f t="shared" si="1"/>
        <v>27</v>
      </c>
      <c r="K35" s="2">
        <f>MAX(K4:K34)</f>
        <v>22.5</v>
      </c>
      <c r="L35" s="2">
        <f t="shared" si="1"/>
        <v>22.8</v>
      </c>
      <c r="M35" s="2">
        <f t="shared" si="1"/>
        <v>18.9</v>
      </c>
      <c r="N35" s="2"/>
    </row>
    <row r="37" spans="1:14" ht="12.75">
      <c r="A37" t="s">
        <v>3</v>
      </c>
      <c r="B37">
        <f>MAX(B4:M34)</f>
        <v>30.3</v>
      </c>
      <c r="D37" t="s">
        <v>4</v>
      </c>
      <c r="E37" s="2">
        <f>AVERAGE(B4:M34)</f>
        <v>13.325</v>
      </c>
      <c r="G37" t="s">
        <v>5</v>
      </c>
      <c r="H37" s="2">
        <f>STDEV(B4:M34)</f>
        <v>6.313715229561755</v>
      </c>
      <c r="J37" t="s">
        <v>6</v>
      </c>
      <c r="K37">
        <f>COUNT(B4:M34)</f>
        <v>56</v>
      </c>
      <c r="M37" t="s">
        <v>26</v>
      </c>
      <c r="N37" s="2">
        <f>K37/122*100</f>
        <v>45.90163934426229</v>
      </c>
    </row>
    <row r="39" spans="3:13" ht="12.75">
      <c r="C39" t="s">
        <v>23</v>
      </c>
      <c r="D39" s="2">
        <f>COUNT(B4:D34)/30*100</f>
        <v>43.333333333333336</v>
      </c>
      <c r="F39" t="s">
        <v>25</v>
      </c>
      <c r="G39" s="2">
        <f>COUNT(E4:G34)/30*100</f>
        <v>50</v>
      </c>
      <c r="I39" t="s">
        <v>24</v>
      </c>
      <c r="J39" s="2">
        <f>COUNT(H4:J34)/31*100</f>
        <v>41.935483870967744</v>
      </c>
      <c r="L39" t="s">
        <v>27</v>
      </c>
      <c r="M39" s="2">
        <f>COUNT(K4:M34)/31*100</f>
        <v>48.38709677419355</v>
      </c>
    </row>
    <row r="41" spans="1:3" ht="12.75">
      <c r="A41" t="s">
        <v>32</v>
      </c>
      <c r="C41" s="4">
        <f>PERCENTILE(B4:M34,0.98)</f>
        <v>28.08</v>
      </c>
    </row>
    <row r="42" spans="1:13" ht="12.75">
      <c r="A42" t="s">
        <v>31</v>
      </c>
      <c r="B42" s="3">
        <f>COUNT(B4:B34)/11*100</f>
        <v>36.36363636363637</v>
      </c>
      <c r="C42" s="3">
        <f>COUNT(C4:C34)/9*100</f>
        <v>55.55555555555556</v>
      </c>
      <c r="D42" s="3">
        <f>COUNT(D4:D34)/11*100</f>
        <v>36.36363636363637</v>
      </c>
      <c r="E42" s="3">
        <f>COUNT(E4:E34)/10*100</f>
        <v>50</v>
      </c>
      <c r="F42" s="3">
        <f>COUNT(F4:F34)/10*100</f>
        <v>50</v>
      </c>
      <c r="G42" s="3">
        <f>COUNT(G4:G34)/10*100</f>
        <v>50</v>
      </c>
      <c r="H42" s="3">
        <f>COUNT(H4:H34)/11*100</f>
        <v>45.45454545454545</v>
      </c>
      <c r="I42" s="3">
        <f>COUNT(I4:I34)/10*100</f>
        <v>50</v>
      </c>
      <c r="J42" s="3">
        <f>COUNT(J4:J34)/10*100</f>
        <v>30</v>
      </c>
      <c r="K42" s="3">
        <f>COUNT(K4:K34)/10*100</f>
        <v>50</v>
      </c>
      <c r="L42" s="3">
        <f>COUNT(L4:L34)/10*100</f>
        <v>40</v>
      </c>
      <c r="M42" s="3">
        <f>COUNT(M4:M34)/11*100</f>
        <v>54.54545454545454</v>
      </c>
    </row>
  </sheetData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camilat</cp:lastModifiedBy>
  <cp:lastPrinted>2005-06-10T14:27:24Z</cp:lastPrinted>
  <dcterms:created xsi:type="dcterms:W3CDTF">1999-08-02T21:27:11Z</dcterms:created>
  <dcterms:modified xsi:type="dcterms:W3CDTF">2007-05-11T13:25:01Z</dcterms:modified>
  <cp:category/>
  <cp:version/>
  <cp:contentType/>
  <cp:contentStatus/>
</cp:coreProperties>
</file>