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hartsheets/sheet12.xml" ContentType="application/vnd.openxmlformats-officedocument.spreadsheetml.chartsheet+xml"/>
  <Override PartName="/xl/drawings/drawing18.xml" ContentType="application/vnd.openxmlformats-officedocument.drawing+xml"/>
  <Override PartName="/xl/chartsheets/sheet13.xml" ContentType="application/vnd.openxmlformats-officedocument.spreadsheetml.chartshee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hartsheets/sheet14.xml" ContentType="application/vnd.openxmlformats-officedocument.spreadsheetml.chartsheet+xml"/>
  <Override PartName="/xl/drawings/drawing21.xml" ContentType="application/vnd.openxmlformats-officedocument.drawing+xml"/>
  <Override PartName="/xl/chartsheets/sheet15.xml" ContentType="application/vnd.openxmlformats-officedocument.spreadsheetml.chartsheet+xml"/>
  <Override PartName="/xl/drawings/drawing22.xml" ContentType="application/vnd.openxmlformats-officedocument.drawing+xml"/>
  <Override PartName="/xl/worksheets/sheet7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95" windowHeight="7980" activeTab="0"/>
  </bookViews>
  <sheets>
    <sheet name="MAX" sheetId="1" r:id="rId1"/>
    <sheet name="Mean" sheetId="2" r:id="rId2"/>
    <sheet name="% OBS" sheetId="3" r:id="rId3"/>
    <sheet name="B1" sheetId="4" r:id="rId4"/>
    <sheet name="B1c" sheetId="5" r:id="rId5"/>
    <sheet name="B1m" sheetId="6" r:id="rId6"/>
    <sheet name="LL" sheetId="7" r:id="rId7"/>
    <sheet name="LLc" sheetId="8" r:id="rId8"/>
    <sheet name="LLm" sheetId="9" r:id="rId9"/>
    <sheet name="NC" sheetId="10" r:id="rId10"/>
    <sheet name="NCc" sheetId="11" r:id="rId11"/>
    <sheet name="NCm" sheetId="12" r:id="rId12"/>
    <sheet name="N3" sheetId="13" r:id="rId13"/>
    <sheet name="N3c" sheetId="14" r:id="rId14"/>
    <sheet name="N3m" sheetId="15" r:id="rId15"/>
    <sheet name="PA" sheetId="16" r:id="rId16"/>
    <sheet name="PAc" sheetId="17" r:id="rId17"/>
    <sheet name="PAm" sheetId="18" r:id="rId18"/>
    <sheet name="S3" sheetId="19" r:id="rId19"/>
    <sheet name="S3c" sheetId="20" r:id="rId20"/>
    <sheet name="S3m" sheetId="21" r:id="rId21"/>
    <sheet name="DBASE" sheetId="22" r:id="rId22"/>
  </sheets>
  <definedNames/>
  <calcPr fullCalcOnLoad="1"/>
</workbook>
</file>

<file path=xl/comments10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La DEQ</author>
    <author>A satisfied Microsoft Office user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1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19.xml><?xml version="1.0" encoding="utf-8"?>
<comments xmlns="http://schemas.openxmlformats.org/spreadsheetml/2006/main">
  <authors>
    <author>La DEQ</author>
    <author>A satisfied Microsoft Office user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1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22.xml><?xml version="1.0" encoding="utf-8"?>
<comments xmlns="http://schemas.openxmlformats.org/spreadsheetml/2006/main">
  <authors>
    <author>A satisfied Microsoft Office user</author>
  </authors>
  <commentList>
    <comment ref="B17" authorId="0">
      <text>
        <r>
          <rPr>
            <sz val="8"/>
            <rFont val="Tahoma"/>
            <family val="0"/>
          </rPr>
          <t xml:space="preserve">La DEQ:
</t>
        </r>
      </text>
    </comment>
    <comment ref="B16" authorId="0">
      <text>
        <r>
          <rPr>
            <sz val="8"/>
            <rFont val="Tahoma"/>
            <family val="0"/>
          </rPr>
          <t xml:space="preserve">La DEQ:
</t>
        </r>
      </text>
    </comment>
    <comment ref="B15" authorId="0">
      <text>
        <r>
          <rPr>
            <sz val="8"/>
            <rFont val="Tahoma"/>
            <family val="0"/>
          </rPr>
          <t xml:space="preserve">La DEQ:
</t>
        </r>
      </text>
    </comment>
    <comment ref="B18" authorId="0">
      <text>
        <r>
          <rPr>
            <sz val="8"/>
            <rFont val="Tahoma"/>
            <family val="0"/>
          </rPr>
          <t xml:space="preserve">La DEQ:
</t>
        </r>
      </text>
    </comment>
    <comment ref="B19" authorId="0">
      <text>
        <r>
          <rPr>
            <sz val="8"/>
            <rFont val="Tahoma"/>
            <family val="0"/>
          </rPr>
          <t xml:space="preserve">La DEQ:
</t>
        </r>
      </text>
    </comment>
    <comment ref="B14" authorId="0">
      <text>
        <r>
          <rPr>
            <sz val="8"/>
            <rFont val="Tahoma"/>
            <family val="0"/>
          </rPr>
          <t xml:space="preserve">La DEQ:
</t>
        </r>
      </text>
    </comment>
  </commentList>
</comments>
</file>

<file path=xl/comments4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La DEQ: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<sst xmlns="http://schemas.openxmlformats.org/spreadsheetml/2006/main" count="133" uniqueCount="31">
  <si>
    <t>Monthly Max</t>
  </si>
  <si>
    <t>Yearly Max</t>
  </si>
  <si>
    <t>Mean</t>
  </si>
  <si>
    <t>STD Dev.</t>
  </si>
  <si>
    <t>#Samples</t>
  </si>
  <si>
    <t xml:space="preserve">BATON ROUGE / Evangeline </t>
  </si>
  <si>
    <t>LULING</t>
  </si>
  <si>
    <t>PORT ALLEN</t>
  </si>
  <si>
    <t>Max</t>
  </si>
  <si>
    <t>Annual% obs</t>
  </si>
  <si>
    <t>1st. Qtr % obs</t>
  </si>
  <si>
    <t>2nd. Qtr % obs</t>
  </si>
  <si>
    <t>3rd. Qtr % obs</t>
  </si>
  <si>
    <t>Yearly % obs</t>
  </si>
  <si>
    <t>PA</t>
  </si>
  <si>
    <t>N3</t>
  </si>
  <si>
    <t>B1</t>
  </si>
  <si>
    <t>S3</t>
  </si>
  <si>
    <t>LL</t>
  </si>
  <si>
    <t>NC</t>
  </si>
  <si>
    <t>% obs/1st</t>
  </si>
  <si>
    <t>% obs/2nd</t>
  </si>
  <si>
    <t>% obs/3rd</t>
  </si>
  <si>
    <t>% obs</t>
  </si>
  <si>
    <t>Q1#OBS</t>
  </si>
  <si>
    <t>Q2#OBS</t>
  </si>
  <si>
    <t>Q3#OBS</t>
  </si>
  <si>
    <t>PARTICULATE MATTER 10 MICRON - UG/M3 (Local)</t>
  </si>
  <si>
    <t>NEW ORLEANS/City Park</t>
  </si>
  <si>
    <t>SHREVEPORT/Claiborne</t>
  </si>
  <si>
    <t>NEW ORLEANS/Water Plant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</si>
</sst>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0"/>
    <numFmt numFmtId="166" formatCode="mm/dd/yy"/>
    <numFmt numFmtId="167" formatCode="0.0"/>
    <numFmt numFmtId="168" formatCode="0.0000"/>
    <numFmt numFmtId="169" formatCode="0_)"/>
    <numFmt numFmtId="170" formatCode="0.000_)"/>
    <numFmt numFmtId="171" formatCode="0.00_)"/>
    <numFmt numFmtId="172" formatCode="0.0000_)"/>
  </numFmts>
  <fonts count="12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5"/>
      <name val="Arial"/>
      <family val="0"/>
    </font>
    <font>
      <sz val="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7" fontId="0" fillId="0" borderId="7" xfId="0" applyNumberFormat="1" applyBorder="1" applyAlignment="1">
      <alignment/>
    </xf>
    <xf numFmtId="167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worksheet" Target="worksheets/sheet5.xml" /><Relationship Id="rId17" Type="http://schemas.openxmlformats.org/officeDocument/2006/relationships/chartsheet" Target="chartsheets/sheet12.xml" /><Relationship Id="rId18" Type="http://schemas.openxmlformats.org/officeDocument/2006/relationships/chartsheet" Target="chartsheets/sheet13.xml" /><Relationship Id="rId19" Type="http://schemas.openxmlformats.org/officeDocument/2006/relationships/worksheet" Target="worksheets/sheet6.xml" /><Relationship Id="rId20" Type="http://schemas.openxmlformats.org/officeDocument/2006/relationships/chartsheet" Target="chartsheets/sheet14.xml" /><Relationship Id="rId21" Type="http://schemas.openxmlformats.org/officeDocument/2006/relationships/chartsheet" Target="chartsheets/sheet15.xml" /><Relationship Id="rId22" Type="http://schemas.openxmlformats.org/officeDocument/2006/relationships/worksheet" Target="worksheets/sheet7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2003 PM10
YEARLY MAXIMUM VALUE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975"/>
          <c:w val="0.9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DBASE!$A$14:$A$19</c:f>
              <c:strCache>
                <c:ptCount val="6"/>
                <c:pt idx="0">
                  <c:v>PA</c:v>
                </c:pt>
                <c:pt idx="1">
                  <c:v>LL</c:v>
                </c:pt>
                <c:pt idx="2">
                  <c:v>S3</c:v>
                </c:pt>
                <c:pt idx="3">
                  <c:v>B1</c:v>
                </c:pt>
                <c:pt idx="4">
                  <c:v>N3</c:v>
                </c:pt>
                <c:pt idx="5">
                  <c:v>NC</c:v>
                </c:pt>
              </c:strCache>
            </c:strRef>
          </c:cat>
          <c:val>
            <c:numRef>
              <c:f>DBASE!$B$14:$B$19</c:f>
              <c:numCache>
                <c:ptCount val="6"/>
                <c:pt idx="0">
                  <c:v>71</c:v>
                </c:pt>
                <c:pt idx="1">
                  <c:v>56</c:v>
                </c:pt>
                <c:pt idx="2">
                  <c:v>47</c:v>
                </c:pt>
                <c:pt idx="3">
                  <c:v>44</c:v>
                </c:pt>
                <c:pt idx="4">
                  <c:v>39</c:v>
                </c:pt>
                <c:pt idx="5">
                  <c:v>38</c:v>
                </c:pt>
              </c:numCache>
            </c:numRef>
          </c:val>
        </c:ser>
        <c:axId val="44001278"/>
        <c:axId val="60467183"/>
      </c:bar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67183"/>
        <c:crosses val="autoZero"/>
        <c:auto val="0"/>
        <c:lblOffset val="100"/>
        <c:noMultiLvlLbl val="0"/>
      </c:catAx>
      <c:valAx>
        <c:axId val="60467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01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2003 NEW ORLEANS / Water Plant
  Particulate Matter 10 micron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087"/>
          <c:w val="0.94175"/>
          <c:h val="0.89425"/>
        </c:manualLayout>
      </c:layout>
      <c:area3DChart>
        <c:grouping val="standard"/>
        <c:varyColors val="0"/>
        <c:ser>
          <c:idx val="0"/>
          <c:order val="0"/>
          <c:tx>
            <c:v>Jan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'N3'!$B$4:$B$34</c:f>
              <c:numCache>
                <c:ptCount val="31"/>
                <c:pt idx="2">
                  <c:v>12</c:v>
                </c:pt>
                <c:pt idx="8">
                  <c:v>15</c:v>
                </c:pt>
                <c:pt idx="14">
                  <c:v>24</c:v>
                </c:pt>
                <c:pt idx="20">
                  <c:v>19</c:v>
                </c:pt>
                <c:pt idx="26">
                  <c:v>29</c:v>
                </c:pt>
              </c:numCache>
            </c:numRef>
          </c:val>
        </c:ser>
        <c:ser>
          <c:idx val="1"/>
          <c:order val="1"/>
          <c:tx>
            <c:v>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'N3'!$C$4:$C$34</c:f>
              <c:numCache>
                <c:ptCount val="31"/>
                <c:pt idx="1">
                  <c:v>17</c:v>
                </c:pt>
                <c:pt idx="7">
                  <c:v>14</c:v>
                </c:pt>
                <c:pt idx="13">
                  <c:v>29</c:v>
                </c:pt>
                <c:pt idx="19">
                  <c:v>22</c:v>
                </c:pt>
                <c:pt idx="25">
                  <c:v>27</c:v>
                </c:pt>
              </c:numCache>
            </c:numRef>
          </c:val>
        </c:ser>
        <c:ser>
          <c:idx val="2"/>
          <c:order val="2"/>
          <c:tx>
            <c:v>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'N3'!$D$4:$D$34</c:f>
              <c:numCache>
                <c:ptCount val="31"/>
                <c:pt idx="3">
                  <c:v>23</c:v>
                </c:pt>
                <c:pt idx="9">
                  <c:v>32</c:v>
                </c:pt>
                <c:pt idx="15">
                  <c:v>23</c:v>
                </c:pt>
                <c:pt idx="21">
                  <c:v>27</c:v>
                </c:pt>
                <c:pt idx="27">
                  <c:v>22</c:v>
                </c:pt>
              </c:numCache>
            </c:numRef>
          </c:val>
        </c:ser>
        <c:ser>
          <c:idx val="3"/>
          <c:order val="3"/>
          <c:tx>
            <c:v>Apr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'N3'!$E$4:$E$34</c:f>
              <c:numCache>
                <c:ptCount val="31"/>
                <c:pt idx="2">
                  <c:v>30</c:v>
                </c:pt>
                <c:pt idx="8">
                  <c:v>18</c:v>
                </c:pt>
                <c:pt idx="14">
                  <c:v>39</c:v>
                </c:pt>
                <c:pt idx="20">
                  <c:v>26</c:v>
                </c:pt>
                <c:pt idx="26">
                  <c:v>21</c:v>
                </c:pt>
              </c:numCache>
            </c:numRef>
          </c:val>
        </c:ser>
        <c:ser>
          <c:idx val="4"/>
          <c:order val="4"/>
          <c:tx>
            <c:v>May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'N3'!$F$4:$F$34</c:f>
              <c:numCache>
                <c:ptCount val="31"/>
                <c:pt idx="2">
                  <c:v>31</c:v>
                </c:pt>
                <c:pt idx="8">
                  <c:v>27</c:v>
                </c:pt>
                <c:pt idx="14">
                  <c:v>28</c:v>
                </c:pt>
                <c:pt idx="20">
                  <c:v>17</c:v>
                </c:pt>
                <c:pt idx="26">
                  <c:v>27</c:v>
                </c:pt>
              </c:numCache>
            </c:numRef>
          </c:val>
        </c:ser>
        <c:ser>
          <c:idx val="5"/>
          <c:order val="5"/>
          <c:tx>
            <c:v>Jun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'N3'!$G$4:$G$34</c:f>
              <c:numCache>
                <c:ptCount val="31"/>
                <c:pt idx="1">
                  <c:v>26</c:v>
                </c:pt>
                <c:pt idx="7">
                  <c:v>28</c:v>
                </c:pt>
                <c:pt idx="13">
                  <c:v>29</c:v>
                </c:pt>
                <c:pt idx="19">
                  <c:v>18</c:v>
                </c:pt>
                <c:pt idx="25">
                  <c:v>23</c:v>
                </c:pt>
              </c:numCache>
            </c:numRef>
          </c:val>
        </c:ser>
        <c:ser>
          <c:idx val="6"/>
          <c:order val="6"/>
          <c:tx>
            <c:v>Jul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'N3'!$H$4:$H$34</c:f>
              <c:numCache>
                <c:ptCount val="31"/>
                <c:pt idx="1">
                  <c:v>25</c:v>
                </c:pt>
                <c:pt idx="7">
                  <c:v>20</c:v>
                </c:pt>
                <c:pt idx="13">
                  <c:v>18</c:v>
                </c:pt>
                <c:pt idx="19">
                  <c:v>19</c:v>
                </c:pt>
                <c:pt idx="25">
                  <c:v>26</c:v>
                </c:pt>
              </c:numCache>
            </c:numRef>
          </c:val>
        </c:ser>
        <c:ser>
          <c:idx val="7"/>
          <c:order val="7"/>
          <c:tx>
            <c:v>Aug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'N3'!$I$4:$I$34</c:f>
              <c:numCache>
                <c:ptCount val="31"/>
                <c:pt idx="0">
                  <c:v>16</c:v>
                </c:pt>
                <c:pt idx="6">
                  <c:v>23</c:v>
                </c:pt>
                <c:pt idx="12">
                  <c:v>15</c:v>
                </c:pt>
                <c:pt idx="18">
                  <c:v>25</c:v>
                </c:pt>
                <c:pt idx="24">
                  <c:v>12</c:v>
                </c:pt>
                <c:pt idx="30">
                  <c:v>13</c:v>
                </c:pt>
              </c:numCache>
            </c:numRef>
          </c:val>
        </c:ser>
        <c:ser>
          <c:idx val="8"/>
          <c:order val="8"/>
          <c:tx>
            <c:v>Sep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'N3'!$J$4:$J$34</c:f>
              <c:numCache>
                <c:ptCount val="31"/>
                <c:pt idx="5">
                  <c:v>16</c:v>
                </c:pt>
                <c:pt idx="11">
                  <c:v>14</c:v>
                </c:pt>
                <c:pt idx="17">
                  <c:v>14</c:v>
                </c:pt>
                <c:pt idx="23">
                  <c:v>25</c:v>
                </c:pt>
                <c:pt idx="29">
                  <c:v>13</c:v>
                </c:pt>
              </c:numCache>
            </c:numRef>
          </c:val>
        </c:ser>
        <c:ser>
          <c:idx val="9"/>
          <c:order val="9"/>
          <c:tx>
            <c:v>Oct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'N3'!$K$4:$K$34</c:f>
              <c:numCache>
                <c:ptCount val="31"/>
                <c:pt idx="5">
                  <c:v>31</c:v>
                </c:pt>
                <c:pt idx="11">
                  <c:v>18</c:v>
                </c:pt>
                <c:pt idx="17">
                  <c:v>23</c:v>
                </c:pt>
                <c:pt idx="23">
                  <c:v>34</c:v>
                </c:pt>
                <c:pt idx="29">
                  <c:v>22</c:v>
                </c:pt>
              </c:numCache>
            </c:numRef>
          </c:val>
        </c:ser>
        <c:ser>
          <c:idx val="10"/>
          <c:order val="10"/>
          <c:tx>
            <c:v>Nov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'N3'!$L$4:$L$34</c:f>
              <c:numCache>
                <c:ptCount val="31"/>
                <c:pt idx="4">
                  <c:v>27</c:v>
                </c:pt>
                <c:pt idx="10">
                  <c:v>16</c:v>
                </c:pt>
                <c:pt idx="16">
                  <c:v>24</c:v>
                </c:pt>
                <c:pt idx="22">
                  <c:v>12</c:v>
                </c:pt>
                <c:pt idx="28">
                  <c:v>12</c:v>
                </c:pt>
              </c:numCache>
            </c:numRef>
          </c:val>
        </c:ser>
        <c:ser>
          <c:idx val="11"/>
          <c:order val="11"/>
          <c:tx>
            <c:v>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'N3'!$M$4:$M$34</c:f>
              <c:numCache>
                <c:ptCount val="31"/>
                <c:pt idx="4">
                  <c:v>16</c:v>
                </c:pt>
                <c:pt idx="10">
                  <c:v>24</c:v>
                </c:pt>
                <c:pt idx="16">
                  <c:v>19</c:v>
                </c:pt>
                <c:pt idx="22">
                  <c:v>13</c:v>
                </c:pt>
                <c:pt idx="28">
                  <c:v>13</c:v>
                </c:pt>
              </c:numCache>
            </c:numRef>
          </c:val>
        </c:ser>
        <c:axId val="20265683"/>
        <c:axId val="48173420"/>
        <c:axId val="30907597"/>
      </c:area3DChart>
      <c:catAx>
        <c:axId val="20265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173420"/>
        <c:crosses val="autoZero"/>
        <c:auto val="0"/>
        <c:lblOffset val="100"/>
        <c:noMultiLvlLbl val="0"/>
      </c:catAx>
      <c:valAx>
        <c:axId val="48173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65683"/>
        <c:crossesAt val="1"/>
        <c:crossBetween val="midCat"/>
        <c:dispUnits/>
      </c:valAx>
      <c:serAx>
        <c:axId val="30907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17342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330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2003 NEW ORLEANS / Water Plant- PM10 Monthly 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375"/>
          <c:w val="0.968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'N3'!$B$35:$M$35</c:f>
              <c:numCache>
                <c:ptCount val="12"/>
                <c:pt idx="0">
                  <c:v>29</c:v>
                </c:pt>
                <c:pt idx="1">
                  <c:v>29</c:v>
                </c:pt>
                <c:pt idx="2">
                  <c:v>32</c:v>
                </c:pt>
                <c:pt idx="3">
                  <c:v>39</c:v>
                </c:pt>
                <c:pt idx="4">
                  <c:v>31</c:v>
                </c:pt>
                <c:pt idx="5">
                  <c:v>29</c:v>
                </c:pt>
                <c:pt idx="6">
                  <c:v>26</c:v>
                </c:pt>
                <c:pt idx="7">
                  <c:v>25</c:v>
                </c:pt>
                <c:pt idx="8">
                  <c:v>25</c:v>
                </c:pt>
                <c:pt idx="9">
                  <c:v>34</c:v>
                </c:pt>
                <c:pt idx="10">
                  <c:v>27</c:v>
                </c:pt>
                <c:pt idx="11">
                  <c:v>24</c:v>
                </c:pt>
              </c:numCache>
            </c:numRef>
          </c:val>
        </c:ser>
        <c:axId val="9732918"/>
        <c:axId val="20487399"/>
      </c:barChart>
      <c:catAx>
        <c:axId val="973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87399"/>
        <c:crosses val="autoZero"/>
        <c:auto val="0"/>
        <c:lblOffset val="100"/>
        <c:noMultiLvlLbl val="0"/>
      </c:catAx>
      <c:valAx>
        <c:axId val="20487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32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2003 PORT ALLEN
  Particulate Matter 10 micron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087"/>
          <c:w val="0.94175"/>
          <c:h val="0.89425"/>
        </c:manualLayout>
      </c:layout>
      <c:area3DChart>
        <c:grouping val="standard"/>
        <c:varyColors val="0"/>
        <c:ser>
          <c:idx val="0"/>
          <c:order val="0"/>
          <c:tx>
            <c:v>Jan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PA!$B$4:$B$34</c:f>
              <c:numCache>
                <c:ptCount val="31"/>
                <c:pt idx="2">
                  <c:v>50</c:v>
                </c:pt>
                <c:pt idx="8">
                  <c:v>34</c:v>
                </c:pt>
                <c:pt idx="14">
                  <c:v>47</c:v>
                </c:pt>
                <c:pt idx="20">
                  <c:v>25</c:v>
                </c:pt>
                <c:pt idx="26">
                  <c:v>38</c:v>
                </c:pt>
              </c:numCache>
            </c:numRef>
          </c:val>
        </c:ser>
        <c:ser>
          <c:idx val="1"/>
          <c:order val="1"/>
          <c:tx>
            <c:v>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PA!$C$4:$C$34</c:f>
              <c:numCache>
                <c:ptCount val="31"/>
                <c:pt idx="1">
                  <c:v>20</c:v>
                </c:pt>
                <c:pt idx="7">
                  <c:v>12</c:v>
                </c:pt>
                <c:pt idx="13">
                  <c:v>30</c:v>
                </c:pt>
                <c:pt idx="19">
                  <c:v>22</c:v>
                </c:pt>
                <c:pt idx="25">
                  <c:v>23</c:v>
                </c:pt>
              </c:numCache>
            </c:numRef>
          </c:val>
        </c:ser>
        <c:ser>
          <c:idx val="2"/>
          <c:order val="2"/>
          <c:tx>
            <c:v>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PA!$D$4:$D$34</c:f>
              <c:numCache>
                <c:ptCount val="31"/>
                <c:pt idx="3">
                  <c:v>24</c:v>
                </c:pt>
                <c:pt idx="9">
                  <c:v>56</c:v>
                </c:pt>
                <c:pt idx="15">
                  <c:v>26</c:v>
                </c:pt>
                <c:pt idx="21">
                  <c:v>36</c:v>
                </c:pt>
                <c:pt idx="27">
                  <c:v>30</c:v>
                </c:pt>
              </c:numCache>
            </c:numRef>
          </c:val>
        </c:ser>
        <c:ser>
          <c:idx val="3"/>
          <c:order val="3"/>
          <c:tx>
            <c:v>Apr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PA!$E$4:$E$34</c:f>
              <c:numCache>
                <c:ptCount val="31"/>
                <c:pt idx="2">
                  <c:v>21</c:v>
                </c:pt>
                <c:pt idx="8">
                  <c:v>35</c:v>
                </c:pt>
                <c:pt idx="14">
                  <c:v>53</c:v>
                </c:pt>
                <c:pt idx="20">
                  <c:v>41</c:v>
                </c:pt>
                <c:pt idx="26">
                  <c:v>37</c:v>
                </c:pt>
              </c:numCache>
            </c:numRef>
          </c:val>
        </c:ser>
        <c:ser>
          <c:idx val="4"/>
          <c:order val="4"/>
          <c:tx>
            <c:v>May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PA!$F$4:$F$34</c:f>
              <c:numCache>
                <c:ptCount val="31"/>
                <c:pt idx="2">
                  <c:v>40</c:v>
                </c:pt>
                <c:pt idx="8">
                  <c:v>34</c:v>
                </c:pt>
                <c:pt idx="14">
                  <c:v>37</c:v>
                </c:pt>
                <c:pt idx="20">
                  <c:v>36</c:v>
                </c:pt>
                <c:pt idx="26">
                  <c:v>39</c:v>
                </c:pt>
              </c:numCache>
            </c:numRef>
          </c:val>
        </c:ser>
        <c:ser>
          <c:idx val="5"/>
          <c:order val="5"/>
          <c:tx>
            <c:v>Jun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PA!$G$4:$G$34</c:f>
              <c:numCache>
                <c:ptCount val="31"/>
                <c:pt idx="1">
                  <c:v>31</c:v>
                </c:pt>
                <c:pt idx="7">
                  <c:v>40</c:v>
                </c:pt>
                <c:pt idx="13">
                  <c:v>31</c:v>
                </c:pt>
                <c:pt idx="19">
                  <c:v>27</c:v>
                </c:pt>
                <c:pt idx="25">
                  <c:v>38</c:v>
                </c:pt>
              </c:numCache>
            </c:numRef>
          </c:val>
        </c:ser>
        <c:ser>
          <c:idx val="6"/>
          <c:order val="6"/>
          <c:tx>
            <c:v>Jul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PA!$H$4:$H$34</c:f>
              <c:numCache>
                <c:ptCount val="31"/>
                <c:pt idx="1">
                  <c:v>30</c:v>
                </c:pt>
                <c:pt idx="7">
                  <c:v>22</c:v>
                </c:pt>
                <c:pt idx="13">
                  <c:v>26</c:v>
                </c:pt>
                <c:pt idx="19">
                  <c:v>35</c:v>
                </c:pt>
                <c:pt idx="25">
                  <c:v>34</c:v>
                </c:pt>
              </c:numCache>
            </c:numRef>
          </c:val>
        </c:ser>
        <c:ser>
          <c:idx val="7"/>
          <c:order val="7"/>
          <c:tx>
            <c:v>Aug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PA!$I$4:$I$34</c:f>
              <c:numCache>
                <c:ptCount val="31"/>
                <c:pt idx="0">
                  <c:v>21</c:v>
                </c:pt>
                <c:pt idx="6">
                  <c:v>34</c:v>
                </c:pt>
                <c:pt idx="12">
                  <c:v>16</c:v>
                </c:pt>
                <c:pt idx="18">
                  <c:v>35</c:v>
                </c:pt>
                <c:pt idx="24">
                  <c:v>20</c:v>
                </c:pt>
                <c:pt idx="30">
                  <c:v>19</c:v>
                </c:pt>
              </c:numCache>
            </c:numRef>
          </c:val>
        </c:ser>
        <c:ser>
          <c:idx val="8"/>
          <c:order val="8"/>
          <c:tx>
            <c:v>Sep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PA!$J$4:$J$34</c:f>
              <c:numCache>
                <c:ptCount val="31"/>
                <c:pt idx="5">
                  <c:v>33</c:v>
                </c:pt>
                <c:pt idx="11">
                  <c:v>23</c:v>
                </c:pt>
                <c:pt idx="17">
                  <c:v>46</c:v>
                </c:pt>
                <c:pt idx="23">
                  <c:v>31</c:v>
                </c:pt>
                <c:pt idx="29">
                  <c:v>23</c:v>
                </c:pt>
              </c:numCache>
            </c:numRef>
          </c:val>
        </c:ser>
        <c:ser>
          <c:idx val="9"/>
          <c:order val="9"/>
          <c:tx>
            <c:v>Oct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PA!$K$4:$K$34</c:f>
              <c:numCache>
                <c:ptCount val="31"/>
                <c:pt idx="5">
                  <c:v>42</c:v>
                </c:pt>
                <c:pt idx="11">
                  <c:v>18</c:v>
                </c:pt>
                <c:pt idx="17">
                  <c:v>23</c:v>
                </c:pt>
                <c:pt idx="23">
                  <c:v>42</c:v>
                </c:pt>
                <c:pt idx="29">
                  <c:v>27</c:v>
                </c:pt>
              </c:numCache>
            </c:numRef>
          </c:val>
        </c:ser>
        <c:ser>
          <c:idx val="10"/>
          <c:order val="10"/>
          <c:tx>
            <c:v>Nov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PA!$L$4:$L$34</c:f>
              <c:numCache>
                <c:ptCount val="31"/>
                <c:pt idx="4">
                  <c:v>71</c:v>
                </c:pt>
                <c:pt idx="10">
                  <c:v>29</c:v>
                </c:pt>
                <c:pt idx="16">
                  <c:v>24</c:v>
                </c:pt>
                <c:pt idx="22">
                  <c:v>30</c:v>
                </c:pt>
                <c:pt idx="28">
                  <c:v>16</c:v>
                </c:pt>
              </c:numCache>
            </c:numRef>
          </c:val>
        </c:ser>
        <c:ser>
          <c:idx val="11"/>
          <c:order val="11"/>
          <c:tx>
            <c:v>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PA!$M$4:$M$34</c:f>
              <c:numCache>
                <c:ptCount val="31"/>
                <c:pt idx="4">
                  <c:v>53</c:v>
                </c:pt>
                <c:pt idx="10">
                  <c:v>24</c:v>
                </c:pt>
                <c:pt idx="16">
                  <c:v>30</c:v>
                </c:pt>
                <c:pt idx="22">
                  <c:v>17</c:v>
                </c:pt>
                <c:pt idx="28">
                  <c:v>11</c:v>
                </c:pt>
              </c:numCache>
            </c:numRef>
          </c:val>
        </c:ser>
        <c:axId val="50168864"/>
        <c:axId val="48866593"/>
        <c:axId val="37146154"/>
      </c:area3DChart>
      <c:catAx>
        <c:axId val="50168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866593"/>
        <c:crosses val="autoZero"/>
        <c:auto val="0"/>
        <c:lblOffset val="100"/>
        <c:noMultiLvlLbl val="0"/>
      </c:catAx>
      <c:valAx>
        <c:axId val="488665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68864"/>
        <c:crossesAt val="1"/>
        <c:crossBetween val="midCat"/>
        <c:dispUnits/>
      </c:valAx>
      <c:serAx>
        <c:axId val="3714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86659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330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2003 PORT ALLEN- PM10 Monthly 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8325"/>
          <c:w val="0.968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PA!$B$35:$M$35</c:f>
              <c:numCache>
                <c:ptCount val="12"/>
                <c:pt idx="0">
                  <c:v>50</c:v>
                </c:pt>
                <c:pt idx="1">
                  <c:v>30</c:v>
                </c:pt>
                <c:pt idx="2">
                  <c:v>56</c:v>
                </c:pt>
                <c:pt idx="3">
                  <c:v>53</c:v>
                </c:pt>
                <c:pt idx="4">
                  <c:v>40</c:v>
                </c:pt>
                <c:pt idx="5">
                  <c:v>40</c:v>
                </c:pt>
                <c:pt idx="6">
                  <c:v>35</c:v>
                </c:pt>
                <c:pt idx="7">
                  <c:v>35</c:v>
                </c:pt>
                <c:pt idx="8">
                  <c:v>46</c:v>
                </c:pt>
                <c:pt idx="9">
                  <c:v>42</c:v>
                </c:pt>
                <c:pt idx="10">
                  <c:v>71</c:v>
                </c:pt>
                <c:pt idx="11">
                  <c:v>53</c:v>
                </c:pt>
              </c:numCache>
            </c:numRef>
          </c:val>
        </c:ser>
        <c:axId val="65879931"/>
        <c:axId val="56048468"/>
      </c:barChart>
      <c:catAx>
        <c:axId val="6587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48468"/>
        <c:crosses val="autoZero"/>
        <c:auto val="0"/>
        <c:lblOffset val="100"/>
        <c:noMultiLvlLbl val="0"/>
      </c:catAx>
      <c:valAx>
        <c:axId val="56048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79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2003 SHREVEPORT / Claiborne
  Particulate Matter 10 micron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083"/>
          <c:w val="0.9435"/>
          <c:h val="0.89975"/>
        </c:manualLayout>
      </c:layout>
      <c:area3DChart>
        <c:grouping val="standard"/>
        <c:varyColors val="0"/>
        <c:ser>
          <c:idx val="0"/>
          <c:order val="0"/>
          <c:tx>
            <c:v>Jan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'S3'!$B$4:$B$34</c:f>
              <c:numCache>
                <c:ptCount val="31"/>
                <c:pt idx="2">
                  <c:v>19</c:v>
                </c:pt>
                <c:pt idx="8">
                  <c:v>25</c:v>
                </c:pt>
                <c:pt idx="14">
                  <c:v>29</c:v>
                </c:pt>
                <c:pt idx="20">
                  <c:v>25</c:v>
                </c:pt>
                <c:pt idx="26">
                  <c:v>29</c:v>
                </c:pt>
              </c:numCache>
            </c:numRef>
          </c:val>
        </c:ser>
        <c:ser>
          <c:idx val="1"/>
          <c:order val="1"/>
          <c:tx>
            <c:v>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'S3'!$C$4:$C$34</c:f>
              <c:numCache>
                <c:ptCount val="31"/>
                <c:pt idx="1">
                  <c:v>23</c:v>
                </c:pt>
                <c:pt idx="7">
                  <c:v>11</c:v>
                </c:pt>
                <c:pt idx="13">
                  <c:v>17</c:v>
                </c:pt>
                <c:pt idx="19">
                  <c:v>6</c:v>
                </c:pt>
                <c:pt idx="25">
                  <c:v>9</c:v>
                </c:pt>
              </c:numCache>
            </c:numRef>
          </c:val>
        </c:ser>
        <c:ser>
          <c:idx val="2"/>
          <c:order val="2"/>
          <c:tx>
            <c:v>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'S3'!$D$4:$D$34</c:f>
              <c:numCache>
                <c:ptCount val="31"/>
                <c:pt idx="3">
                  <c:v>15</c:v>
                </c:pt>
                <c:pt idx="9">
                  <c:v>22</c:v>
                </c:pt>
                <c:pt idx="15">
                  <c:v>22</c:v>
                </c:pt>
                <c:pt idx="21">
                  <c:v>21</c:v>
                </c:pt>
                <c:pt idx="27">
                  <c:v>19</c:v>
                </c:pt>
              </c:numCache>
            </c:numRef>
          </c:val>
        </c:ser>
        <c:ser>
          <c:idx val="3"/>
          <c:order val="3"/>
          <c:tx>
            <c:v>Apr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'S3'!$E$4:$E$34</c:f>
              <c:numCache>
                <c:ptCount val="31"/>
                <c:pt idx="2">
                  <c:v>22</c:v>
                </c:pt>
                <c:pt idx="8">
                  <c:v>17</c:v>
                </c:pt>
                <c:pt idx="14">
                  <c:v>27</c:v>
                </c:pt>
                <c:pt idx="20">
                  <c:v>23</c:v>
                </c:pt>
                <c:pt idx="26">
                  <c:v>20</c:v>
                </c:pt>
              </c:numCache>
            </c:numRef>
          </c:val>
        </c:ser>
        <c:ser>
          <c:idx val="4"/>
          <c:order val="4"/>
          <c:tx>
            <c:v>May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'S3'!$F$4:$F$34</c:f>
              <c:numCache>
                <c:ptCount val="31"/>
                <c:pt idx="2">
                  <c:v>38</c:v>
                </c:pt>
                <c:pt idx="8">
                  <c:v>37</c:v>
                </c:pt>
                <c:pt idx="14">
                  <c:v>43</c:v>
                </c:pt>
                <c:pt idx="26">
                  <c:v>26</c:v>
                </c:pt>
              </c:numCache>
            </c:numRef>
          </c:val>
        </c:ser>
        <c:ser>
          <c:idx val="5"/>
          <c:order val="5"/>
          <c:tx>
            <c:v>Jun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'S3'!$G$4:$G$34</c:f>
              <c:numCache>
                <c:ptCount val="31"/>
                <c:pt idx="1">
                  <c:v>30</c:v>
                </c:pt>
                <c:pt idx="7">
                  <c:v>18</c:v>
                </c:pt>
                <c:pt idx="13">
                  <c:v>15</c:v>
                </c:pt>
                <c:pt idx="19">
                  <c:v>28</c:v>
                </c:pt>
                <c:pt idx="25">
                  <c:v>26</c:v>
                </c:pt>
              </c:numCache>
            </c:numRef>
          </c:val>
        </c:ser>
        <c:ser>
          <c:idx val="6"/>
          <c:order val="6"/>
          <c:tx>
            <c:v>Jul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'S3'!$H$4:$H$34</c:f>
              <c:numCache>
                <c:ptCount val="31"/>
                <c:pt idx="1">
                  <c:v>29</c:v>
                </c:pt>
                <c:pt idx="7">
                  <c:v>23</c:v>
                </c:pt>
                <c:pt idx="13">
                  <c:v>23</c:v>
                </c:pt>
                <c:pt idx="19">
                  <c:v>37</c:v>
                </c:pt>
                <c:pt idx="25">
                  <c:v>47</c:v>
                </c:pt>
              </c:numCache>
            </c:numRef>
          </c:val>
        </c:ser>
        <c:ser>
          <c:idx val="7"/>
          <c:order val="7"/>
          <c:tx>
            <c:v>Aug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'S3'!$I$4:$I$34</c:f>
              <c:numCache>
                <c:ptCount val="31"/>
                <c:pt idx="0">
                  <c:v>40</c:v>
                </c:pt>
                <c:pt idx="6">
                  <c:v>28</c:v>
                </c:pt>
                <c:pt idx="12">
                  <c:v>23</c:v>
                </c:pt>
                <c:pt idx="18">
                  <c:v>36</c:v>
                </c:pt>
                <c:pt idx="30">
                  <c:v>35</c:v>
                </c:pt>
              </c:numCache>
            </c:numRef>
          </c:val>
        </c:ser>
        <c:ser>
          <c:idx val="8"/>
          <c:order val="8"/>
          <c:tx>
            <c:v>Sep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'S3'!$J$4:$J$34</c:f>
              <c:numCache>
                <c:ptCount val="31"/>
                <c:pt idx="11">
                  <c:v>12</c:v>
                </c:pt>
                <c:pt idx="17">
                  <c:v>35</c:v>
                </c:pt>
                <c:pt idx="23">
                  <c:v>33</c:v>
                </c:pt>
                <c:pt idx="29">
                  <c:v>30</c:v>
                </c:pt>
              </c:numCache>
            </c:numRef>
          </c:val>
        </c:ser>
        <c:ser>
          <c:idx val="9"/>
          <c:order val="9"/>
          <c:tx>
            <c:v>Oct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'S3'!$K$4:$K$34</c:f>
              <c:numCache>
                <c:ptCount val="31"/>
                <c:pt idx="5">
                  <c:v>34</c:v>
                </c:pt>
                <c:pt idx="11">
                  <c:v>19</c:v>
                </c:pt>
                <c:pt idx="17">
                  <c:v>18</c:v>
                </c:pt>
                <c:pt idx="23">
                  <c:v>32</c:v>
                </c:pt>
                <c:pt idx="29">
                  <c:v>18</c:v>
                </c:pt>
              </c:numCache>
            </c:numRef>
          </c:val>
        </c:ser>
        <c:ser>
          <c:idx val="10"/>
          <c:order val="10"/>
          <c:tx>
            <c:v>Nov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'S3'!$L$4:$L$34</c:f>
              <c:numCache>
                <c:ptCount val="31"/>
                <c:pt idx="4">
                  <c:v>41</c:v>
                </c:pt>
                <c:pt idx="10">
                  <c:v>25</c:v>
                </c:pt>
                <c:pt idx="16">
                  <c:v>21</c:v>
                </c:pt>
                <c:pt idx="22">
                  <c:v>11</c:v>
                </c:pt>
                <c:pt idx="28">
                  <c:v>13</c:v>
                </c:pt>
              </c:numCache>
            </c:numRef>
          </c:val>
        </c:ser>
        <c:ser>
          <c:idx val="11"/>
          <c:order val="11"/>
          <c:tx>
            <c:v>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'S3'!$M$4:$M$34</c:f>
              <c:numCache>
                <c:ptCount val="31"/>
                <c:pt idx="4">
                  <c:v>16</c:v>
                </c:pt>
                <c:pt idx="10">
                  <c:v>14</c:v>
                </c:pt>
                <c:pt idx="16">
                  <c:v>19</c:v>
                </c:pt>
                <c:pt idx="22">
                  <c:v>12</c:v>
                </c:pt>
              </c:numCache>
            </c:numRef>
          </c:val>
        </c:ser>
        <c:axId val="34674165"/>
        <c:axId val="43632030"/>
        <c:axId val="57143951"/>
      </c:area3DChart>
      <c:catAx>
        <c:axId val="3467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632030"/>
        <c:crosses val="autoZero"/>
        <c:auto val="0"/>
        <c:lblOffset val="100"/>
        <c:noMultiLvlLbl val="0"/>
      </c:catAx>
      <c:valAx>
        <c:axId val="43632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4165"/>
        <c:crossesAt val="1"/>
        <c:crossBetween val="midCat"/>
        <c:dispUnits/>
      </c:valAx>
      <c:serAx>
        <c:axId val="57143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63203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319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2003 SHREVEPORT / Claiborne- PM10 Monthly Max</a:t>
            </a:r>
          </a:p>
        </c:rich>
      </c:tx>
      <c:layout>
        <c:manualLayout>
          <c:xMode val="factor"/>
          <c:yMode val="factor"/>
          <c:x val="0.014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7875"/>
          <c:w val="0.9652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'S3'!$B$35:$M$35</c:f>
              <c:numCache>
                <c:ptCount val="12"/>
                <c:pt idx="0">
                  <c:v>29</c:v>
                </c:pt>
                <c:pt idx="1">
                  <c:v>23</c:v>
                </c:pt>
                <c:pt idx="2">
                  <c:v>22</c:v>
                </c:pt>
                <c:pt idx="3">
                  <c:v>27</c:v>
                </c:pt>
                <c:pt idx="4">
                  <c:v>43</c:v>
                </c:pt>
                <c:pt idx="5">
                  <c:v>30</c:v>
                </c:pt>
                <c:pt idx="6">
                  <c:v>47</c:v>
                </c:pt>
                <c:pt idx="7">
                  <c:v>40</c:v>
                </c:pt>
                <c:pt idx="8">
                  <c:v>35</c:v>
                </c:pt>
                <c:pt idx="9">
                  <c:v>34</c:v>
                </c:pt>
                <c:pt idx="10">
                  <c:v>41</c:v>
                </c:pt>
                <c:pt idx="11">
                  <c:v>19</c:v>
                </c:pt>
              </c:numCache>
            </c:numRef>
          </c:val>
        </c:ser>
        <c:axId val="44533512"/>
        <c:axId val="65257289"/>
      </c:barChart>
      <c:catAx>
        <c:axId val="4453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57289"/>
        <c:crosses val="autoZero"/>
        <c:auto val="0"/>
        <c:lblOffset val="100"/>
        <c:noMultiLvlLbl val="0"/>
      </c:catAx>
      <c:valAx>
        <c:axId val="65257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3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2003 PM10
ANNUAL MEAN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975"/>
          <c:w val="0.9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DBASE!$D$14:$D$19</c:f>
              <c:strCache>
                <c:ptCount val="6"/>
                <c:pt idx="0">
                  <c:v>PA</c:v>
                </c:pt>
                <c:pt idx="1">
                  <c:v>LL</c:v>
                </c:pt>
                <c:pt idx="2">
                  <c:v>B1</c:v>
                </c:pt>
                <c:pt idx="3">
                  <c:v>S3</c:v>
                </c:pt>
                <c:pt idx="4">
                  <c:v>NC</c:v>
                </c:pt>
                <c:pt idx="5">
                  <c:v>N3</c:v>
                </c:pt>
              </c:strCache>
            </c:strRef>
          </c:cat>
          <c:val>
            <c:numRef>
              <c:f>DBASE!$E$14:$E$19</c:f>
              <c:numCache>
                <c:ptCount val="6"/>
                <c:pt idx="0">
                  <c:v>31.442622950819672</c:v>
                </c:pt>
                <c:pt idx="1">
                  <c:v>26.098360655737704</c:v>
                </c:pt>
                <c:pt idx="2">
                  <c:v>24.75</c:v>
                </c:pt>
                <c:pt idx="3">
                  <c:v>24.31578947368421</c:v>
                </c:pt>
                <c:pt idx="4">
                  <c:v>22.894736842105264</c:v>
                </c:pt>
                <c:pt idx="5">
                  <c:v>21.65573770491803</c:v>
                </c:pt>
              </c:numCache>
            </c:numRef>
          </c:val>
        </c:ser>
        <c:axId val="7333736"/>
        <c:axId val="66003625"/>
      </c:barChart>
      <c:cat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03625"/>
        <c:crosses val="autoZero"/>
        <c:auto val="0"/>
        <c:lblOffset val="100"/>
        <c:noMultiLvlLbl val="0"/>
      </c:catAx>
      <c:valAx>
        <c:axId val="6600362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33736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2003 PM10 
PERCENTAGE OF DATA CAPTURE
As of 12/31/03
</a:t>
            </a:r>
          </a:p>
        </c:rich>
      </c:tx>
      <c:layout>
        <c:manualLayout>
          <c:xMode val="factor"/>
          <c:yMode val="factor"/>
          <c:x val="0.01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425"/>
          <c:w val="0.944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DBASE!$S$14:$S$19</c:f>
              <c:strCache>
                <c:ptCount val="6"/>
                <c:pt idx="0">
                  <c:v>LL</c:v>
                </c:pt>
                <c:pt idx="1">
                  <c:v>N3</c:v>
                </c:pt>
                <c:pt idx="2">
                  <c:v>PA</c:v>
                </c:pt>
                <c:pt idx="3">
                  <c:v>S3</c:v>
                </c:pt>
                <c:pt idx="4">
                  <c:v>NC</c:v>
                </c:pt>
                <c:pt idx="5">
                  <c:v>B1</c:v>
                </c:pt>
              </c:strCache>
            </c:strRef>
          </c:cat>
          <c:val>
            <c:numRef>
              <c:f>DBASE!$T$14:$T$19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93.44262295081968</c:v>
                </c:pt>
                <c:pt idx="4">
                  <c:v>93.44262295081968</c:v>
                </c:pt>
                <c:pt idx="5">
                  <c:v>91.80327868852459</c:v>
                </c:pt>
              </c:numCache>
            </c:numRef>
          </c:val>
        </c:ser>
        <c:axId val="57161714"/>
        <c:axId val="44693379"/>
      </c:bar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3379"/>
        <c:crosses val="autoZero"/>
        <c:auto val="0"/>
        <c:lblOffset val="100"/>
        <c:noMultiLvlLbl val="0"/>
      </c:catAx>
      <c:valAx>
        <c:axId val="4469337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617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2003 BATON ROUGE/Evangeline 
  Particulate Matter 10 micron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095"/>
          <c:w val="0.92825"/>
          <c:h val="0.88625"/>
        </c:manualLayout>
      </c:layout>
      <c:area3DChart>
        <c:grouping val="standard"/>
        <c:varyColors val="0"/>
        <c:ser>
          <c:idx val="0"/>
          <c:order val="0"/>
          <c:tx>
            <c:v>Jan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'B1'!$B$4:$B$34</c:f>
              <c:numCache>
                <c:ptCount val="31"/>
                <c:pt idx="2">
                  <c:v>24</c:v>
                </c:pt>
                <c:pt idx="8">
                  <c:v>21</c:v>
                </c:pt>
                <c:pt idx="14">
                  <c:v>34</c:v>
                </c:pt>
                <c:pt idx="20">
                  <c:v>22</c:v>
                </c:pt>
                <c:pt idx="26">
                  <c:v>30</c:v>
                </c:pt>
              </c:numCache>
            </c:numRef>
          </c:val>
        </c:ser>
        <c:ser>
          <c:idx val="1"/>
          <c:order val="1"/>
          <c:tx>
            <c:v>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'B1'!$C$4:$C$34</c:f>
              <c:numCache>
                <c:ptCount val="31"/>
                <c:pt idx="1">
                  <c:v>19</c:v>
                </c:pt>
                <c:pt idx="7">
                  <c:v>10</c:v>
                </c:pt>
                <c:pt idx="13">
                  <c:v>28</c:v>
                </c:pt>
                <c:pt idx="19">
                  <c:v>20</c:v>
                </c:pt>
                <c:pt idx="25">
                  <c:v>24</c:v>
                </c:pt>
              </c:numCache>
            </c:numRef>
          </c:val>
        </c:ser>
        <c:ser>
          <c:idx val="2"/>
          <c:order val="2"/>
          <c:tx>
            <c:v>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'B1'!$D$4:$D$34</c:f>
              <c:numCache>
                <c:ptCount val="31"/>
                <c:pt idx="3">
                  <c:v>20</c:v>
                </c:pt>
                <c:pt idx="9">
                  <c:v>32</c:v>
                </c:pt>
                <c:pt idx="15">
                  <c:v>24</c:v>
                </c:pt>
                <c:pt idx="21">
                  <c:v>29</c:v>
                </c:pt>
                <c:pt idx="27">
                  <c:v>26</c:v>
                </c:pt>
              </c:numCache>
            </c:numRef>
          </c:val>
        </c:ser>
        <c:ser>
          <c:idx val="3"/>
          <c:order val="3"/>
          <c:tx>
            <c:v>Apr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'B1'!$E$4:$E$34</c:f>
              <c:numCache>
                <c:ptCount val="31"/>
                <c:pt idx="2">
                  <c:v>23</c:v>
                </c:pt>
                <c:pt idx="8">
                  <c:v>19</c:v>
                </c:pt>
                <c:pt idx="14">
                  <c:v>34</c:v>
                </c:pt>
                <c:pt idx="20">
                  <c:v>28</c:v>
                </c:pt>
                <c:pt idx="26">
                  <c:v>21</c:v>
                </c:pt>
              </c:numCache>
            </c:numRef>
          </c:val>
        </c:ser>
        <c:ser>
          <c:idx val="4"/>
          <c:order val="4"/>
          <c:tx>
            <c:v>May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'B1'!$F$4:$F$34</c:f>
              <c:numCache>
                <c:ptCount val="31"/>
                <c:pt idx="14">
                  <c:v>33</c:v>
                </c:pt>
                <c:pt idx="20">
                  <c:v>44</c:v>
                </c:pt>
                <c:pt idx="26">
                  <c:v>23</c:v>
                </c:pt>
              </c:numCache>
            </c:numRef>
          </c:val>
        </c:ser>
        <c:ser>
          <c:idx val="5"/>
          <c:order val="5"/>
          <c:tx>
            <c:v>Jun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'B1'!$G$4:$G$34</c:f>
              <c:numCache>
                <c:ptCount val="31"/>
                <c:pt idx="1">
                  <c:v>23</c:v>
                </c:pt>
                <c:pt idx="7">
                  <c:v>23</c:v>
                </c:pt>
                <c:pt idx="19">
                  <c:v>22</c:v>
                </c:pt>
                <c:pt idx="25">
                  <c:v>30</c:v>
                </c:pt>
              </c:numCache>
            </c:numRef>
          </c:val>
        </c:ser>
        <c:ser>
          <c:idx val="6"/>
          <c:order val="6"/>
          <c:tx>
            <c:v>Jul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'B1'!$H$4:$H$34</c:f>
              <c:numCache>
                <c:ptCount val="31"/>
                <c:pt idx="1">
                  <c:v>30</c:v>
                </c:pt>
                <c:pt idx="7">
                  <c:v>18</c:v>
                </c:pt>
                <c:pt idx="13">
                  <c:v>22</c:v>
                </c:pt>
                <c:pt idx="19">
                  <c:v>36</c:v>
                </c:pt>
                <c:pt idx="25">
                  <c:v>32</c:v>
                </c:pt>
              </c:numCache>
            </c:numRef>
          </c:val>
        </c:ser>
        <c:ser>
          <c:idx val="7"/>
          <c:order val="7"/>
          <c:tx>
            <c:v>Aug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'B1'!$I$4:$I$34</c:f>
              <c:numCache>
                <c:ptCount val="31"/>
                <c:pt idx="0">
                  <c:v>23</c:v>
                </c:pt>
                <c:pt idx="6">
                  <c:v>26</c:v>
                </c:pt>
                <c:pt idx="12">
                  <c:v>17</c:v>
                </c:pt>
                <c:pt idx="18">
                  <c:v>29</c:v>
                </c:pt>
                <c:pt idx="24">
                  <c:v>17</c:v>
                </c:pt>
                <c:pt idx="30">
                  <c:v>16</c:v>
                </c:pt>
              </c:numCache>
            </c:numRef>
          </c:val>
        </c:ser>
        <c:ser>
          <c:idx val="8"/>
          <c:order val="8"/>
          <c:tx>
            <c:v>Sep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'B1'!$J$4:$J$34</c:f>
              <c:numCache>
                <c:ptCount val="31"/>
                <c:pt idx="5">
                  <c:v>27</c:v>
                </c:pt>
                <c:pt idx="11">
                  <c:v>23</c:v>
                </c:pt>
                <c:pt idx="17">
                  <c:v>29</c:v>
                </c:pt>
                <c:pt idx="23">
                  <c:v>28</c:v>
                </c:pt>
              </c:numCache>
            </c:numRef>
          </c:val>
        </c:ser>
        <c:ser>
          <c:idx val="9"/>
          <c:order val="9"/>
          <c:tx>
            <c:v>Oct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'B1'!$K$4:$K$34</c:f>
              <c:numCache>
                <c:ptCount val="31"/>
                <c:pt idx="5">
                  <c:v>38</c:v>
                </c:pt>
                <c:pt idx="11">
                  <c:v>18</c:v>
                </c:pt>
                <c:pt idx="17">
                  <c:v>21</c:v>
                </c:pt>
                <c:pt idx="23">
                  <c:v>40</c:v>
                </c:pt>
                <c:pt idx="29">
                  <c:v>24</c:v>
                </c:pt>
              </c:numCache>
            </c:numRef>
          </c:val>
        </c:ser>
        <c:ser>
          <c:idx val="10"/>
          <c:order val="10"/>
          <c:tx>
            <c:v>Nov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'B1'!$L$4:$L$34</c:f>
              <c:numCache>
                <c:ptCount val="31"/>
                <c:pt idx="4">
                  <c:v>32</c:v>
                </c:pt>
                <c:pt idx="10">
                  <c:v>26</c:v>
                </c:pt>
                <c:pt idx="16">
                  <c:v>22</c:v>
                </c:pt>
                <c:pt idx="22">
                  <c:v>18</c:v>
                </c:pt>
                <c:pt idx="28">
                  <c:v>18</c:v>
                </c:pt>
              </c:numCache>
            </c:numRef>
          </c:val>
        </c:ser>
        <c:ser>
          <c:idx val="11"/>
          <c:order val="11"/>
          <c:tx>
            <c:v>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'B1'!$M$4:$M$34</c:f>
              <c:numCache>
                <c:ptCount val="31"/>
                <c:pt idx="4">
                  <c:v>20</c:v>
                </c:pt>
                <c:pt idx="10">
                  <c:v>18</c:v>
                </c:pt>
                <c:pt idx="16">
                  <c:v>17</c:v>
                </c:pt>
                <c:pt idx="22">
                  <c:v>15</c:v>
                </c:pt>
              </c:numCache>
            </c:numRef>
          </c:val>
        </c:ser>
        <c:axId val="66696092"/>
        <c:axId val="63393917"/>
        <c:axId val="33674342"/>
      </c:area3DChart>
      <c:catAx>
        <c:axId val="6669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393917"/>
        <c:crosses val="autoZero"/>
        <c:auto val="1"/>
        <c:lblOffset val="100"/>
        <c:noMultiLvlLbl val="0"/>
      </c:catAx>
      <c:valAx>
        <c:axId val="63393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96092"/>
        <c:crossesAt val="1"/>
        <c:crossBetween val="midCat"/>
        <c:dispUnits/>
      </c:valAx>
      <c:serAx>
        <c:axId val="33674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39391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25"/>
          <c:y val="0.26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2003 BATON ROUGE/Evangeline- PM10 Monthly Max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885"/>
          <c:w val="0.952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'B1'!$B$35:$M$35</c:f>
              <c:numCache>
                <c:ptCount val="12"/>
                <c:pt idx="0">
                  <c:v>34</c:v>
                </c:pt>
                <c:pt idx="1">
                  <c:v>28</c:v>
                </c:pt>
                <c:pt idx="2">
                  <c:v>32</c:v>
                </c:pt>
                <c:pt idx="3">
                  <c:v>34</c:v>
                </c:pt>
                <c:pt idx="4">
                  <c:v>44</c:v>
                </c:pt>
                <c:pt idx="5">
                  <c:v>30</c:v>
                </c:pt>
                <c:pt idx="6">
                  <c:v>36</c:v>
                </c:pt>
                <c:pt idx="7">
                  <c:v>29</c:v>
                </c:pt>
                <c:pt idx="8">
                  <c:v>29</c:v>
                </c:pt>
                <c:pt idx="9">
                  <c:v>40</c:v>
                </c:pt>
                <c:pt idx="10">
                  <c:v>32</c:v>
                </c:pt>
                <c:pt idx="11">
                  <c:v>20</c:v>
                </c:pt>
              </c:numCache>
            </c:numRef>
          </c:val>
        </c:ser>
        <c:axId val="34633623"/>
        <c:axId val="43267152"/>
      </c:barChart>
      <c:catAx>
        <c:axId val="34633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67152"/>
        <c:crosses val="autoZero"/>
        <c:auto val="1"/>
        <c:lblOffset val="100"/>
        <c:noMultiLvlLbl val="0"/>
      </c:catAx>
      <c:valAx>
        <c:axId val="43267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33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2003 LULING
  Particulate Matter 10 micron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094"/>
          <c:w val="0.92825"/>
          <c:h val="0.88825"/>
        </c:manualLayout>
      </c:layout>
      <c:area3DChart>
        <c:grouping val="standard"/>
        <c:varyColors val="0"/>
        <c:ser>
          <c:idx val="0"/>
          <c:order val="0"/>
          <c:tx>
            <c:v>Jan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LL!$B$4:$B$34</c:f>
              <c:numCache>
                <c:ptCount val="31"/>
                <c:pt idx="2">
                  <c:v>17</c:v>
                </c:pt>
                <c:pt idx="8">
                  <c:v>11</c:v>
                </c:pt>
                <c:pt idx="14">
                  <c:v>33</c:v>
                </c:pt>
                <c:pt idx="20">
                  <c:v>22</c:v>
                </c:pt>
                <c:pt idx="26">
                  <c:v>39</c:v>
                </c:pt>
              </c:numCache>
            </c:numRef>
          </c:val>
        </c:ser>
        <c:ser>
          <c:idx val="1"/>
          <c:order val="1"/>
          <c:tx>
            <c:v>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LL!$C$4:$C$34</c:f>
              <c:numCache>
                <c:ptCount val="31"/>
                <c:pt idx="1">
                  <c:v>14</c:v>
                </c:pt>
                <c:pt idx="7">
                  <c:v>22</c:v>
                </c:pt>
                <c:pt idx="13">
                  <c:v>21</c:v>
                </c:pt>
                <c:pt idx="19">
                  <c:v>21</c:v>
                </c:pt>
                <c:pt idx="25">
                  <c:v>32</c:v>
                </c:pt>
              </c:numCache>
            </c:numRef>
          </c:val>
        </c:ser>
        <c:ser>
          <c:idx val="2"/>
          <c:order val="2"/>
          <c:tx>
            <c:v>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LL!$D$4:$D$34</c:f>
              <c:numCache>
                <c:ptCount val="31"/>
                <c:pt idx="3">
                  <c:v>22</c:v>
                </c:pt>
                <c:pt idx="9">
                  <c:v>38</c:v>
                </c:pt>
                <c:pt idx="15">
                  <c:v>24</c:v>
                </c:pt>
                <c:pt idx="21">
                  <c:v>35</c:v>
                </c:pt>
                <c:pt idx="27">
                  <c:v>21</c:v>
                </c:pt>
              </c:numCache>
            </c:numRef>
          </c:val>
        </c:ser>
        <c:ser>
          <c:idx val="3"/>
          <c:order val="3"/>
          <c:tx>
            <c:v>Apr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LL!$E$4:$E$34</c:f>
              <c:numCache>
                <c:ptCount val="31"/>
                <c:pt idx="2">
                  <c:v>21</c:v>
                </c:pt>
                <c:pt idx="8">
                  <c:v>30</c:v>
                </c:pt>
                <c:pt idx="14">
                  <c:v>43</c:v>
                </c:pt>
                <c:pt idx="20">
                  <c:v>34</c:v>
                </c:pt>
                <c:pt idx="26">
                  <c:v>22</c:v>
                </c:pt>
              </c:numCache>
            </c:numRef>
          </c:val>
        </c:ser>
        <c:ser>
          <c:idx val="4"/>
          <c:order val="4"/>
          <c:tx>
            <c:v>May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LL!$F$4:$F$34</c:f>
              <c:numCache>
                <c:ptCount val="31"/>
                <c:pt idx="2">
                  <c:v>28</c:v>
                </c:pt>
                <c:pt idx="8">
                  <c:v>23</c:v>
                </c:pt>
                <c:pt idx="14">
                  <c:v>22</c:v>
                </c:pt>
                <c:pt idx="20">
                  <c:v>26</c:v>
                </c:pt>
                <c:pt idx="26">
                  <c:v>48</c:v>
                </c:pt>
              </c:numCache>
            </c:numRef>
          </c:val>
        </c:ser>
        <c:ser>
          <c:idx val="5"/>
          <c:order val="5"/>
          <c:tx>
            <c:v>Jun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LL!$G$4:$G$34</c:f>
              <c:numCache>
                <c:ptCount val="31"/>
                <c:pt idx="1">
                  <c:v>23</c:v>
                </c:pt>
                <c:pt idx="7">
                  <c:v>34</c:v>
                </c:pt>
                <c:pt idx="13">
                  <c:v>26</c:v>
                </c:pt>
                <c:pt idx="19">
                  <c:v>14</c:v>
                </c:pt>
                <c:pt idx="25">
                  <c:v>13</c:v>
                </c:pt>
              </c:numCache>
            </c:numRef>
          </c:val>
        </c:ser>
        <c:ser>
          <c:idx val="6"/>
          <c:order val="6"/>
          <c:tx>
            <c:v>Jul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LL!$H$4:$H$34</c:f>
              <c:numCache>
                <c:ptCount val="31"/>
                <c:pt idx="1">
                  <c:v>19</c:v>
                </c:pt>
                <c:pt idx="7">
                  <c:v>12</c:v>
                </c:pt>
                <c:pt idx="13">
                  <c:v>17</c:v>
                </c:pt>
                <c:pt idx="19">
                  <c:v>21</c:v>
                </c:pt>
                <c:pt idx="25">
                  <c:v>21</c:v>
                </c:pt>
              </c:numCache>
            </c:numRef>
          </c:val>
        </c:ser>
        <c:ser>
          <c:idx val="7"/>
          <c:order val="7"/>
          <c:tx>
            <c:v>Aug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LL!$I$4:$I$34</c:f>
              <c:numCache>
                <c:ptCount val="31"/>
                <c:pt idx="0">
                  <c:v>17</c:v>
                </c:pt>
                <c:pt idx="6">
                  <c:v>24</c:v>
                </c:pt>
                <c:pt idx="12">
                  <c:v>17</c:v>
                </c:pt>
                <c:pt idx="18">
                  <c:v>23</c:v>
                </c:pt>
                <c:pt idx="24">
                  <c:v>21</c:v>
                </c:pt>
                <c:pt idx="30">
                  <c:v>16</c:v>
                </c:pt>
              </c:numCache>
            </c:numRef>
          </c:val>
        </c:ser>
        <c:ser>
          <c:idx val="8"/>
          <c:order val="8"/>
          <c:tx>
            <c:v>Sep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LL!$J$4:$J$34</c:f>
              <c:numCache>
                <c:ptCount val="31"/>
                <c:pt idx="5">
                  <c:v>42</c:v>
                </c:pt>
                <c:pt idx="11">
                  <c:v>26</c:v>
                </c:pt>
                <c:pt idx="17">
                  <c:v>42</c:v>
                </c:pt>
                <c:pt idx="23">
                  <c:v>38</c:v>
                </c:pt>
                <c:pt idx="29">
                  <c:v>56</c:v>
                </c:pt>
              </c:numCache>
            </c:numRef>
          </c:val>
        </c:ser>
        <c:ser>
          <c:idx val="9"/>
          <c:order val="9"/>
          <c:tx>
            <c:v>Oct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LL!$K$4:$K$34</c:f>
              <c:numCache>
                <c:ptCount val="31"/>
                <c:pt idx="5">
                  <c:v>37</c:v>
                </c:pt>
                <c:pt idx="11">
                  <c:v>29</c:v>
                </c:pt>
                <c:pt idx="17">
                  <c:v>53</c:v>
                </c:pt>
                <c:pt idx="23">
                  <c:v>34</c:v>
                </c:pt>
                <c:pt idx="29">
                  <c:v>15</c:v>
                </c:pt>
              </c:numCache>
            </c:numRef>
          </c:val>
        </c:ser>
        <c:ser>
          <c:idx val="10"/>
          <c:order val="10"/>
          <c:tx>
            <c:v>Nov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LL!$L$4:$L$34</c:f>
              <c:numCache>
                <c:ptCount val="31"/>
                <c:pt idx="4">
                  <c:v>34</c:v>
                </c:pt>
                <c:pt idx="10">
                  <c:v>25</c:v>
                </c:pt>
                <c:pt idx="16">
                  <c:v>20</c:v>
                </c:pt>
                <c:pt idx="22">
                  <c:v>17</c:v>
                </c:pt>
                <c:pt idx="28">
                  <c:v>20</c:v>
                </c:pt>
              </c:numCache>
            </c:numRef>
          </c:val>
        </c:ser>
        <c:ser>
          <c:idx val="11"/>
          <c:order val="11"/>
          <c:tx>
            <c:v>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LL!$M$4:$M$34</c:f>
              <c:numCache>
                <c:ptCount val="31"/>
                <c:pt idx="4">
                  <c:v>25</c:v>
                </c:pt>
                <c:pt idx="10">
                  <c:v>35</c:v>
                </c:pt>
                <c:pt idx="16">
                  <c:v>26</c:v>
                </c:pt>
                <c:pt idx="22">
                  <c:v>15</c:v>
                </c:pt>
                <c:pt idx="28">
                  <c:v>16</c:v>
                </c:pt>
              </c:numCache>
            </c:numRef>
          </c:val>
        </c:ser>
        <c:axId val="53860049"/>
        <c:axId val="14978394"/>
        <c:axId val="587819"/>
      </c:area3DChart>
      <c:catAx>
        <c:axId val="5386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978394"/>
        <c:crosses val="autoZero"/>
        <c:auto val="1"/>
        <c:lblOffset val="100"/>
        <c:noMultiLvlLbl val="0"/>
      </c:catAx>
      <c:valAx>
        <c:axId val="149783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60049"/>
        <c:crossesAt val="1"/>
        <c:crossBetween val="midCat"/>
        <c:dispUnits/>
      </c:valAx>
      <c:serAx>
        <c:axId val="58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97839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25"/>
          <c:y val="0.258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2003 LULING- PM10 Monthly Max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LL!$B$35:$M$35</c:f>
              <c:numCache>
                <c:ptCount val="12"/>
                <c:pt idx="0">
                  <c:v>39</c:v>
                </c:pt>
                <c:pt idx="1">
                  <c:v>32</c:v>
                </c:pt>
                <c:pt idx="2">
                  <c:v>38</c:v>
                </c:pt>
                <c:pt idx="3">
                  <c:v>43</c:v>
                </c:pt>
                <c:pt idx="4">
                  <c:v>48</c:v>
                </c:pt>
                <c:pt idx="5">
                  <c:v>34</c:v>
                </c:pt>
                <c:pt idx="6">
                  <c:v>21</c:v>
                </c:pt>
                <c:pt idx="7">
                  <c:v>24</c:v>
                </c:pt>
                <c:pt idx="8">
                  <c:v>56</c:v>
                </c:pt>
                <c:pt idx="9">
                  <c:v>53</c:v>
                </c:pt>
                <c:pt idx="10">
                  <c:v>34</c:v>
                </c:pt>
                <c:pt idx="11">
                  <c:v>35</c:v>
                </c:pt>
              </c:numCache>
            </c:numRef>
          </c:val>
        </c:ser>
        <c:axId val="5290372"/>
        <c:axId val="47613349"/>
      </c:barChart>
      <c:catAx>
        <c:axId val="5290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13349"/>
        <c:crosses val="autoZero"/>
        <c:auto val="1"/>
        <c:lblOffset val="100"/>
        <c:noMultiLvlLbl val="0"/>
      </c:catAx>
      <c:valAx>
        <c:axId val="4761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0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2003 NEW ORLEANS / City Park
  Particulate Matter 10 micron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0925"/>
          <c:w val="0.92825"/>
          <c:h val="0.89025"/>
        </c:manualLayout>
      </c:layout>
      <c:area3DChart>
        <c:grouping val="standard"/>
        <c:varyColors val="0"/>
        <c:ser>
          <c:idx val="0"/>
          <c:order val="0"/>
          <c:tx>
            <c:v>Jan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NC!$B$4:$B$34</c:f>
              <c:numCache>
                <c:ptCount val="31"/>
                <c:pt idx="2">
                  <c:v>9</c:v>
                </c:pt>
                <c:pt idx="8">
                  <c:v>19</c:v>
                </c:pt>
                <c:pt idx="14">
                  <c:v>28</c:v>
                </c:pt>
                <c:pt idx="20">
                  <c:v>23</c:v>
                </c:pt>
                <c:pt idx="26">
                  <c:v>31</c:v>
                </c:pt>
              </c:numCache>
            </c:numRef>
          </c:val>
        </c:ser>
        <c:ser>
          <c:idx val="1"/>
          <c:order val="1"/>
          <c:tx>
            <c:v>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NC!$C$4:$C$34</c:f>
              <c:numCache>
                <c:ptCount val="31"/>
                <c:pt idx="1">
                  <c:v>16</c:v>
                </c:pt>
                <c:pt idx="7">
                  <c:v>14</c:v>
                </c:pt>
                <c:pt idx="13">
                  <c:v>27</c:v>
                </c:pt>
                <c:pt idx="19">
                  <c:v>20</c:v>
                </c:pt>
                <c:pt idx="25">
                  <c:v>27</c:v>
                </c:pt>
              </c:numCache>
            </c:numRef>
          </c:val>
        </c:ser>
        <c:ser>
          <c:idx val="2"/>
          <c:order val="2"/>
          <c:tx>
            <c:v>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NC!$D$4:$D$34</c:f>
              <c:numCache>
                <c:ptCount val="31"/>
                <c:pt idx="3">
                  <c:v>19</c:v>
                </c:pt>
                <c:pt idx="9">
                  <c:v>32</c:v>
                </c:pt>
                <c:pt idx="27">
                  <c:v>24</c:v>
                </c:pt>
              </c:numCache>
            </c:numRef>
          </c:val>
        </c:ser>
        <c:ser>
          <c:idx val="3"/>
          <c:order val="3"/>
          <c:tx>
            <c:v>Apr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NC!$E$4:$E$34</c:f>
              <c:numCache>
                <c:ptCount val="31"/>
                <c:pt idx="2">
                  <c:v>22</c:v>
                </c:pt>
                <c:pt idx="8">
                  <c:v>17</c:v>
                </c:pt>
                <c:pt idx="14">
                  <c:v>38</c:v>
                </c:pt>
                <c:pt idx="20">
                  <c:v>26</c:v>
                </c:pt>
                <c:pt idx="26">
                  <c:v>21</c:v>
                </c:pt>
              </c:numCache>
            </c:numRef>
          </c:val>
        </c:ser>
        <c:ser>
          <c:idx val="4"/>
          <c:order val="4"/>
          <c:tx>
            <c:v>May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NC!$F$4:$F$34</c:f>
              <c:numCache>
                <c:ptCount val="31"/>
                <c:pt idx="2">
                  <c:v>27</c:v>
                </c:pt>
                <c:pt idx="8">
                  <c:v>24</c:v>
                </c:pt>
                <c:pt idx="14">
                  <c:v>25</c:v>
                </c:pt>
                <c:pt idx="20">
                  <c:v>17</c:v>
                </c:pt>
                <c:pt idx="26">
                  <c:v>27</c:v>
                </c:pt>
              </c:numCache>
            </c:numRef>
          </c:val>
        </c:ser>
        <c:ser>
          <c:idx val="5"/>
          <c:order val="5"/>
          <c:tx>
            <c:v>Jun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NC!$G$4:$G$34</c:f>
              <c:numCache>
                <c:ptCount val="31"/>
                <c:pt idx="1">
                  <c:v>25</c:v>
                </c:pt>
                <c:pt idx="7">
                  <c:v>26</c:v>
                </c:pt>
                <c:pt idx="13">
                  <c:v>27</c:v>
                </c:pt>
                <c:pt idx="19">
                  <c:v>18</c:v>
                </c:pt>
                <c:pt idx="25">
                  <c:v>16</c:v>
                </c:pt>
              </c:numCache>
            </c:numRef>
          </c:val>
        </c:ser>
        <c:ser>
          <c:idx val="6"/>
          <c:order val="6"/>
          <c:tx>
            <c:v>Jul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NC!$H$4:$H$34</c:f>
              <c:numCache>
                <c:ptCount val="31"/>
                <c:pt idx="1">
                  <c:v>22</c:v>
                </c:pt>
                <c:pt idx="7">
                  <c:v>25</c:v>
                </c:pt>
                <c:pt idx="19">
                  <c:v>24</c:v>
                </c:pt>
                <c:pt idx="25">
                  <c:v>23</c:v>
                </c:pt>
              </c:numCache>
            </c:numRef>
          </c:val>
        </c:ser>
        <c:ser>
          <c:idx val="7"/>
          <c:order val="7"/>
          <c:tx>
            <c:v>Aug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NC!$I$4:$I$34</c:f>
              <c:numCache>
                <c:ptCount val="31"/>
                <c:pt idx="0">
                  <c:v>28</c:v>
                </c:pt>
                <c:pt idx="6">
                  <c:v>19</c:v>
                </c:pt>
                <c:pt idx="12">
                  <c:v>15</c:v>
                </c:pt>
                <c:pt idx="18">
                  <c:v>22</c:v>
                </c:pt>
                <c:pt idx="24">
                  <c:v>15</c:v>
                </c:pt>
                <c:pt idx="30">
                  <c:v>21</c:v>
                </c:pt>
              </c:numCache>
            </c:numRef>
          </c:val>
        </c:ser>
        <c:ser>
          <c:idx val="8"/>
          <c:order val="8"/>
          <c:tx>
            <c:v>Sep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NC!$J$4:$J$34</c:f>
              <c:numCache>
                <c:ptCount val="31"/>
                <c:pt idx="5">
                  <c:v>31</c:v>
                </c:pt>
                <c:pt idx="11">
                  <c:v>32</c:v>
                </c:pt>
                <c:pt idx="17">
                  <c:v>34</c:v>
                </c:pt>
                <c:pt idx="23">
                  <c:v>30</c:v>
                </c:pt>
                <c:pt idx="29">
                  <c:v>24</c:v>
                </c:pt>
              </c:numCache>
            </c:numRef>
          </c:val>
        </c:ser>
        <c:ser>
          <c:idx val="9"/>
          <c:order val="9"/>
          <c:tx>
            <c:v>Oct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NC!$K$4:$K$34</c:f>
              <c:numCache>
                <c:ptCount val="31"/>
                <c:pt idx="5">
                  <c:v>37</c:v>
                </c:pt>
                <c:pt idx="11">
                  <c:v>18</c:v>
                </c:pt>
                <c:pt idx="17">
                  <c:v>23</c:v>
                </c:pt>
                <c:pt idx="23">
                  <c:v>37</c:v>
                </c:pt>
                <c:pt idx="29">
                  <c:v>20</c:v>
                </c:pt>
              </c:numCache>
            </c:numRef>
          </c:val>
        </c:ser>
        <c:ser>
          <c:idx val="10"/>
          <c:order val="10"/>
          <c:tx>
            <c:v>Nov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NC!$L$4:$L$34</c:f>
              <c:numCache>
                <c:ptCount val="31"/>
                <c:pt idx="4">
                  <c:v>25</c:v>
                </c:pt>
                <c:pt idx="10">
                  <c:v>22</c:v>
                </c:pt>
                <c:pt idx="22">
                  <c:v>19</c:v>
                </c:pt>
                <c:pt idx="28">
                  <c:v>12</c:v>
                </c:pt>
              </c:numCache>
            </c:numRef>
          </c:val>
        </c:ser>
        <c:ser>
          <c:idx val="11"/>
          <c:order val="11"/>
          <c:tx>
            <c:v>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NC!$M$4:$M$34</c:f>
              <c:numCache>
                <c:ptCount val="31"/>
                <c:pt idx="4">
                  <c:v>15</c:v>
                </c:pt>
                <c:pt idx="10">
                  <c:v>19</c:v>
                </c:pt>
                <c:pt idx="16">
                  <c:v>19</c:v>
                </c:pt>
                <c:pt idx="22">
                  <c:v>15</c:v>
                </c:pt>
                <c:pt idx="28">
                  <c:v>14</c:v>
                </c:pt>
              </c:numCache>
            </c:numRef>
          </c:val>
        </c:ser>
        <c:axId val="25866958"/>
        <c:axId val="31476031"/>
        <c:axId val="14848824"/>
      </c:area3DChart>
      <c:catAx>
        <c:axId val="2586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476031"/>
        <c:crosses val="autoZero"/>
        <c:auto val="1"/>
        <c:lblOffset val="100"/>
        <c:noMultiLvlLbl val="0"/>
      </c:catAx>
      <c:valAx>
        <c:axId val="314760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66958"/>
        <c:crossesAt val="1"/>
        <c:crossBetween val="midCat"/>
        <c:dispUnits/>
      </c:valAx>
      <c:serAx>
        <c:axId val="1484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47603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25"/>
          <c:y val="0.251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2003 NEW ORLEANS / City Park- PM10 Monthly Max</a:t>
            </a:r>
          </a:p>
        </c:rich>
      </c:tx>
      <c:layout>
        <c:manualLayout>
          <c:xMode val="factor"/>
          <c:yMode val="factor"/>
          <c:x val="0.005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6"/>
          <c:w val="0.923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NC!$B$35:$M$35</c:f>
              <c:numCache>
                <c:ptCount val="12"/>
                <c:pt idx="0">
                  <c:v>31</c:v>
                </c:pt>
                <c:pt idx="1">
                  <c:v>27</c:v>
                </c:pt>
                <c:pt idx="2">
                  <c:v>32</c:v>
                </c:pt>
                <c:pt idx="3">
                  <c:v>38</c:v>
                </c:pt>
                <c:pt idx="4">
                  <c:v>27</c:v>
                </c:pt>
                <c:pt idx="5">
                  <c:v>27</c:v>
                </c:pt>
                <c:pt idx="6">
                  <c:v>25</c:v>
                </c:pt>
                <c:pt idx="7">
                  <c:v>28</c:v>
                </c:pt>
                <c:pt idx="8">
                  <c:v>34</c:v>
                </c:pt>
                <c:pt idx="9">
                  <c:v>37</c:v>
                </c:pt>
                <c:pt idx="10">
                  <c:v>25</c:v>
                </c:pt>
                <c:pt idx="11">
                  <c:v>19</c:v>
                </c:pt>
              </c:numCache>
            </c:numRef>
          </c:val>
        </c:ser>
        <c:axId val="66530553"/>
        <c:axId val="61904066"/>
      </c:barChart>
      <c:catAx>
        <c:axId val="6653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04066"/>
        <c:crosses val="autoZero"/>
        <c:auto val="1"/>
        <c:lblOffset val="100"/>
        <c:noMultiLvlLbl val="0"/>
      </c:catAx>
      <c:valAx>
        <c:axId val="61904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ug/m3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30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60" verticalDpi="36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372100"/>
    <xdr:graphicFrame>
      <xdr:nvGraphicFramePr>
        <xdr:cNvPr id="1" name="Shape 1025"/>
        <xdr:cNvGraphicFramePr/>
      </xdr:nvGraphicFramePr>
      <xdr:xfrm>
        <a:off x="0" y="0"/>
        <a:ext cx="9258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372100"/>
    <xdr:graphicFrame>
      <xdr:nvGraphicFramePr>
        <xdr:cNvPr id="1" name="Shape 1025"/>
        <xdr:cNvGraphicFramePr/>
      </xdr:nvGraphicFramePr>
      <xdr:xfrm>
        <a:off x="0" y="0"/>
        <a:ext cx="9258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372100"/>
    <xdr:graphicFrame>
      <xdr:nvGraphicFramePr>
        <xdr:cNvPr id="1" name="Shape 1025"/>
        <xdr:cNvGraphicFramePr/>
      </xdr:nvGraphicFramePr>
      <xdr:xfrm>
        <a:off x="0" y="0"/>
        <a:ext cx="9258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372100"/>
    <xdr:graphicFrame>
      <xdr:nvGraphicFramePr>
        <xdr:cNvPr id="1" name="Shape 1025"/>
        <xdr:cNvGraphicFramePr/>
      </xdr:nvGraphicFramePr>
      <xdr:xfrm>
        <a:off x="0" y="0"/>
        <a:ext cx="9258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372100"/>
    <xdr:graphicFrame>
      <xdr:nvGraphicFramePr>
        <xdr:cNvPr id="1" name="Shape 1025"/>
        <xdr:cNvGraphicFramePr/>
      </xdr:nvGraphicFramePr>
      <xdr:xfrm>
        <a:off x="0" y="0"/>
        <a:ext cx="9258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372100"/>
    <xdr:graphicFrame>
      <xdr:nvGraphicFramePr>
        <xdr:cNvPr id="1" name="Shape 1025"/>
        <xdr:cNvGraphicFramePr/>
      </xdr:nvGraphicFramePr>
      <xdr:xfrm>
        <a:off x="0" y="0"/>
        <a:ext cx="9258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372100"/>
    <xdr:graphicFrame>
      <xdr:nvGraphicFramePr>
        <xdr:cNvPr id="1" name="Shape 1025"/>
        <xdr:cNvGraphicFramePr/>
      </xdr:nvGraphicFramePr>
      <xdr:xfrm>
        <a:off x="0" y="0"/>
        <a:ext cx="9258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0.30725</cdr:x>
      <cdr:y>0.2435</cdr:y>
    </cdr:from>
    <cdr:to>
      <cdr:x>0.979</cdr:x>
      <cdr:y>0.24425</cdr:y>
    </cdr:to>
    <cdr:sp>
      <cdr:nvSpPr>
        <cdr:cNvPr id="1" name="Line 1"/>
        <cdr:cNvSpPr>
          <a:spLocks/>
        </cdr:cNvSpPr>
      </cdr:nvSpPr>
      <cdr:spPr>
        <a:xfrm>
          <a:off x="2657475" y="1438275"/>
          <a:ext cx="582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0.7575</cdr:x>
      <cdr:y>0.1965</cdr:y>
    </cdr:from>
    <cdr:to>
      <cdr:x>1</cdr:x>
      <cdr:y>0.22925</cdr:y>
    </cdr:to>
    <cdr:sp>
      <cdr:nvSpPr>
        <cdr:cNvPr id="2" name="TextBox 2"/>
        <cdr:cNvSpPr txBox="1">
          <a:spLocks noChangeArrowheads="1"/>
        </cdr:cNvSpPr>
      </cdr:nvSpPr>
      <cdr:spPr>
        <a:xfrm>
          <a:off x="6572250" y="1162050"/>
          <a:ext cx="2238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Standard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372100"/>
    <xdr:graphicFrame>
      <xdr:nvGraphicFramePr>
        <xdr:cNvPr id="1" name="Shape 1025"/>
        <xdr:cNvGraphicFramePr/>
      </xdr:nvGraphicFramePr>
      <xdr:xfrm>
        <a:off x="0" y="0"/>
        <a:ext cx="9258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372100"/>
    <xdr:graphicFrame>
      <xdr:nvGraphicFramePr>
        <xdr:cNvPr id="1" name="Shape 1025"/>
        <xdr:cNvGraphicFramePr/>
      </xdr:nvGraphicFramePr>
      <xdr:xfrm>
        <a:off x="0" y="0"/>
        <a:ext cx="9258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372100"/>
    <xdr:graphicFrame>
      <xdr:nvGraphicFramePr>
        <xdr:cNvPr id="1" name="Shape 1025"/>
        <xdr:cNvGraphicFramePr/>
      </xdr:nvGraphicFramePr>
      <xdr:xfrm>
        <a:off x="0" y="0"/>
        <a:ext cx="9258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372100"/>
    <xdr:graphicFrame>
      <xdr:nvGraphicFramePr>
        <xdr:cNvPr id="1" name="Shape 1025"/>
        <xdr:cNvGraphicFramePr/>
      </xdr:nvGraphicFramePr>
      <xdr:xfrm>
        <a:off x="0" y="0"/>
        <a:ext cx="9258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38</xdr:row>
      <xdr:rowOff>28575</xdr:rowOff>
    </xdr:from>
    <xdr:ext cx="76200" cy="200025"/>
    <xdr:sp>
      <xdr:nvSpPr>
        <xdr:cNvPr id="1" name="TextBox 14"/>
        <xdr:cNvSpPr txBox="1">
          <a:spLocks noChangeArrowheads="1"/>
        </xdr:cNvSpPr>
      </xdr:nvSpPr>
      <xdr:spPr>
        <a:xfrm>
          <a:off x="17907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38</xdr:row>
      <xdr:rowOff>28575</xdr:rowOff>
    </xdr:from>
    <xdr:ext cx="76200" cy="200025"/>
    <xdr:sp>
      <xdr:nvSpPr>
        <xdr:cNvPr id="2" name="TextBox 15"/>
        <xdr:cNvSpPr txBox="1">
          <a:spLocks noChangeArrowheads="1"/>
        </xdr:cNvSpPr>
      </xdr:nvSpPr>
      <xdr:spPr>
        <a:xfrm>
          <a:off x="36195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476250</xdr:colOff>
      <xdr:row>38</xdr:row>
      <xdr:rowOff>28575</xdr:rowOff>
    </xdr:from>
    <xdr:ext cx="76200" cy="200025"/>
    <xdr:sp>
      <xdr:nvSpPr>
        <xdr:cNvPr id="3" name="TextBox 16"/>
        <xdr:cNvSpPr txBox="1">
          <a:spLocks noChangeArrowheads="1"/>
        </xdr:cNvSpPr>
      </xdr:nvSpPr>
      <xdr:spPr>
        <a:xfrm>
          <a:off x="5448300" y="61817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372100"/>
    <xdr:graphicFrame>
      <xdr:nvGraphicFramePr>
        <xdr:cNvPr id="1" name="Shape 1025"/>
        <xdr:cNvGraphicFramePr/>
      </xdr:nvGraphicFramePr>
      <xdr:xfrm>
        <a:off x="0" y="0"/>
        <a:ext cx="9258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pane xSplit="1" ySplit="3" topLeftCell="C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7" sqref="N37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5</v>
      </c>
    </row>
    <row r="2" ht="12.75">
      <c r="E2" t="s">
        <v>27</v>
      </c>
    </row>
    <row r="3" spans="2:13" ht="12.75">
      <c r="B3" s="1">
        <v>37622</v>
      </c>
      <c r="C3" s="1">
        <v>37653</v>
      </c>
      <c r="D3" s="1">
        <v>37681</v>
      </c>
      <c r="E3" s="1">
        <v>37712</v>
      </c>
      <c r="F3" s="1">
        <v>37742</v>
      </c>
      <c r="G3" s="1">
        <v>37773</v>
      </c>
      <c r="H3" s="1">
        <v>37803</v>
      </c>
      <c r="I3" s="1">
        <v>37834</v>
      </c>
      <c r="J3" s="1">
        <v>37865</v>
      </c>
      <c r="K3" s="1">
        <v>37895</v>
      </c>
      <c r="L3" s="1">
        <v>37926</v>
      </c>
      <c r="M3" s="1">
        <v>37956</v>
      </c>
    </row>
    <row r="4" spans="1:13" ht="12.75">
      <c r="A4">
        <v>1</v>
      </c>
      <c r="B4" s="16"/>
      <c r="C4" s="16"/>
      <c r="D4" s="16"/>
      <c r="E4" s="16"/>
      <c r="F4" s="16"/>
      <c r="G4" s="16"/>
      <c r="H4" s="16"/>
      <c r="I4" s="16">
        <v>23</v>
      </c>
      <c r="J4" s="16"/>
      <c r="K4" s="16"/>
      <c r="L4" s="16"/>
      <c r="M4" s="16"/>
    </row>
    <row r="5" spans="1:13" ht="12.75">
      <c r="A5">
        <f>+A4+1</f>
        <v>2</v>
      </c>
      <c r="B5" s="16"/>
      <c r="C5" s="16">
        <v>19</v>
      </c>
      <c r="D5" s="16"/>
      <c r="E5" s="16"/>
      <c r="F5" s="16"/>
      <c r="G5" s="16">
        <v>23</v>
      </c>
      <c r="H5" s="16">
        <v>30</v>
      </c>
      <c r="I5" s="16"/>
      <c r="J5" s="16"/>
      <c r="K5" s="16"/>
      <c r="L5" s="16"/>
      <c r="M5" s="16"/>
    </row>
    <row r="6" spans="1:13" ht="12.75">
      <c r="A6">
        <f aca="true" t="shared" si="0" ref="A6:A34">+A5+1</f>
        <v>3</v>
      </c>
      <c r="B6" s="16">
        <v>24</v>
      </c>
      <c r="C6" s="16"/>
      <c r="D6" s="16"/>
      <c r="E6" s="16">
        <v>23</v>
      </c>
      <c r="F6" s="16"/>
      <c r="G6" s="16"/>
      <c r="H6" s="16"/>
      <c r="I6" s="16"/>
      <c r="J6" s="16"/>
      <c r="K6" s="16"/>
      <c r="L6" s="16"/>
      <c r="M6" s="16"/>
    </row>
    <row r="7" spans="1:13" ht="12.75">
      <c r="A7">
        <f t="shared" si="0"/>
        <v>4</v>
      </c>
      <c r="B7" s="16"/>
      <c r="C7" s="16"/>
      <c r="D7" s="16">
        <v>20</v>
      </c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>
        <f t="shared" si="0"/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>
        <v>32</v>
      </c>
      <c r="M8" s="16">
        <v>20</v>
      </c>
    </row>
    <row r="9" spans="1:13" ht="12.75">
      <c r="A9">
        <f t="shared" si="0"/>
        <v>6</v>
      </c>
      <c r="B9" s="16"/>
      <c r="C9" s="16"/>
      <c r="D9" s="16"/>
      <c r="E9" s="16"/>
      <c r="F9" s="16"/>
      <c r="G9" s="16"/>
      <c r="H9" s="16"/>
      <c r="I9" s="16"/>
      <c r="J9" s="16">
        <v>27</v>
      </c>
      <c r="K9" s="16">
        <v>38</v>
      </c>
      <c r="L9" s="16"/>
      <c r="M9" s="16"/>
    </row>
    <row r="10" spans="1:13" ht="12.75">
      <c r="A10">
        <f t="shared" si="0"/>
        <v>7</v>
      </c>
      <c r="B10" s="16"/>
      <c r="C10" s="16"/>
      <c r="D10" s="16"/>
      <c r="E10" s="16"/>
      <c r="F10" s="16"/>
      <c r="G10" s="16"/>
      <c r="H10" s="16"/>
      <c r="I10" s="16">
        <v>26</v>
      </c>
      <c r="J10" s="16"/>
      <c r="K10" s="16"/>
      <c r="L10" s="16"/>
      <c r="M10" s="16"/>
    </row>
    <row r="11" spans="1:13" ht="12.75">
      <c r="A11">
        <f t="shared" si="0"/>
        <v>8</v>
      </c>
      <c r="B11" s="16"/>
      <c r="C11" s="16">
        <v>10</v>
      </c>
      <c r="D11" s="16"/>
      <c r="E11" s="16"/>
      <c r="F11" s="16"/>
      <c r="G11" s="16">
        <v>23</v>
      </c>
      <c r="H11" s="16">
        <v>18</v>
      </c>
      <c r="I11" s="16"/>
      <c r="J11" s="16"/>
      <c r="K11" s="16"/>
      <c r="L11" s="16"/>
      <c r="M11" s="16"/>
    </row>
    <row r="12" spans="1:13" ht="12.75">
      <c r="A12">
        <f t="shared" si="0"/>
        <v>9</v>
      </c>
      <c r="B12" s="16">
        <v>21</v>
      </c>
      <c r="C12" s="16"/>
      <c r="D12" s="16"/>
      <c r="E12" s="16">
        <v>19</v>
      </c>
      <c r="F12" s="16"/>
      <c r="G12" s="16"/>
      <c r="H12" s="16"/>
      <c r="I12" s="16"/>
      <c r="J12" s="16"/>
      <c r="K12" s="16"/>
      <c r="L12" s="16"/>
      <c r="M12" s="16"/>
    </row>
    <row r="13" spans="1:13" ht="12.75">
      <c r="A13">
        <f t="shared" si="0"/>
        <v>10</v>
      </c>
      <c r="B13" s="16"/>
      <c r="C13" s="16"/>
      <c r="D13" s="16">
        <v>32</v>
      </c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>
        <f t="shared" si="0"/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>
        <v>26</v>
      </c>
      <c r="M14" s="16">
        <v>18</v>
      </c>
    </row>
    <row r="15" spans="1:13" ht="12.75">
      <c r="A15">
        <f t="shared" si="0"/>
        <v>12</v>
      </c>
      <c r="B15" s="16"/>
      <c r="C15" s="16"/>
      <c r="D15" s="16"/>
      <c r="E15" s="16"/>
      <c r="F15" s="16"/>
      <c r="G15" s="16"/>
      <c r="H15" s="16"/>
      <c r="I15" s="16"/>
      <c r="J15" s="16">
        <v>23</v>
      </c>
      <c r="K15" s="16">
        <v>18</v>
      </c>
      <c r="L15" s="16"/>
      <c r="M15" s="16"/>
    </row>
    <row r="16" spans="1:13" ht="12.75">
      <c r="A16">
        <f t="shared" si="0"/>
        <v>13</v>
      </c>
      <c r="B16" s="16"/>
      <c r="C16" s="16"/>
      <c r="D16" s="16"/>
      <c r="E16" s="16"/>
      <c r="F16" s="16"/>
      <c r="G16" s="16"/>
      <c r="H16" s="16"/>
      <c r="I16" s="16">
        <v>17</v>
      </c>
      <c r="J16" s="16"/>
      <c r="K16" s="16"/>
      <c r="L16" s="16"/>
      <c r="M16" s="16"/>
    </row>
    <row r="17" spans="1:13" ht="12.75">
      <c r="A17">
        <f t="shared" si="0"/>
        <v>14</v>
      </c>
      <c r="B17" s="16"/>
      <c r="C17" s="16">
        <v>28</v>
      </c>
      <c r="D17" s="16"/>
      <c r="E17" s="16"/>
      <c r="F17" s="16"/>
      <c r="G17" s="16"/>
      <c r="H17" s="16">
        <v>22</v>
      </c>
      <c r="I17" s="16"/>
      <c r="J17" s="16"/>
      <c r="K17" s="16"/>
      <c r="L17" s="16"/>
      <c r="M17" s="16"/>
    </row>
    <row r="18" spans="1:13" ht="12.75">
      <c r="A18">
        <f t="shared" si="0"/>
        <v>15</v>
      </c>
      <c r="B18" s="16">
        <v>34</v>
      </c>
      <c r="C18" s="16"/>
      <c r="D18" s="16"/>
      <c r="E18" s="16">
        <v>34</v>
      </c>
      <c r="F18" s="16">
        <v>33</v>
      </c>
      <c r="G18" s="16"/>
      <c r="H18" s="16"/>
      <c r="I18" s="16"/>
      <c r="J18" s="16"/>
      <c r="K18" s="16"/>
      <c r="L18" s="16"/>
      <c r="M18" s="16"/>
    </row>
    <row r="19" spans="1:13" ht="12.75">
      <c r="A19">
        <f t="shared" si="0"/>
        <v>16</v>
      </c>
      <c r="B19" s="16"/>
      <c r="C19" s="16"/>
      <c r="D19" s="16">
        <v>24</v>
      </c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>
        <f t="shared" si="0"/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>
        <v>22</v>
      </c>
      <c r="M20" s="16">
        <v>17</v>
      </c>
    </row>
    <row r="21" spans="1:13" ht="12.75">
      <c r="A21">
        <f t="shared" si="0"/>
        <v>18</v>
      </c>
      <c r="B21" s="16"/>
      <c r="C21" s="16"/>
      <c r="D21" s="16"/>
      <c r="E21" s="16"/>
      <c r="F21" s="16"/>
      <c r="G21" s="16"/>
      <c r="H21" s="16"/>
      <c r="I21" s="16"/>
      <c r="J21" s="16">
        <v>29</v>
      </c>
      <c r="K21" s="16">
        <v>21</v>
      </c>
      <c r="L21" s="16"/>
      <c r="M21" s="16"/>
    </row>
    <row r="22" spans="1:13" ht="12.75">
      <c r="A22">
        <f t="shared" si="0"/>
        <v>19</v>
      </c>
      <c r="B22" s="16"/>
      <c r="C22" s="16"/>
      <c r="D22" s="16"/>
      <c r="E22" s="16"/>
      <c r="F22" s="16"/>
      <c r="G22" s="16"/>
      <c r="H22" s="16"/>
      <c r="I22" s="16">
        <v>29</v>
      </c>
      <c r="J22" s="16"/>
      <c r="K22" s="16"/>
      <c r="L22" s="16"/>
      <c r="M22" s="16"/>
    </row>
    <row r="23" spans="1:13" ht="12.75">
      <c r="A23">
        <f t="shared" si="0"/>
        <v>20</v>
      </c>
      <c r="B23" s="16"/>
      <c r="C23" s="16">
        <v>20</v>
      </c>
      <c r="D23" s="16"/>
      <c r="E23" s="16"/>
      <c r="F23" s="16"/>
      <c r="G23" s="16">
        <v>22</v>
      </c>
      <c r="H23" s="16">
        <v>36</v>
      </c>
      <c r="I23" s="16"/>
      <c r="J23" s="16"/>
      <c r="K23" s="16"/>
      <c r="L23" s="16"/>
      <c r="M23" s="16"/>
    </row>
    <row r="24" spans="1:13" ht="12.75">
      <c r="A24">
        <f t="shared" si="0"/>
        <v>21</v>
      </c>
      <c r="B24" s="16">
        <v>22</v>
      </c>
      <c r="C24" s="16"/>
      <c r="D24" s="16"/>
      <c r="E24" s="16">
        <v>28</v>
      </c>
      <c r="F24" s="16">
        <v>44</v>
      </c>
      <c r="G24" s="16"/>
      <c r="H24" s="16"/>
      <c r="I24" s="16"/>
      <c r="J24" s="16"/>
      <c r="K24" s="16"/>
      <c r="L24" s="16"/>
      <c r="M24" s="16"/>
    </row>
    <row r="25" spans="1:13" ht="12.75">
      <c r="A25">
        <f t="shared" si="0"/>
        <v>22</v>
      </c>
      <c r="B25" s="16"/>
      <c r="C25" s="16"/>
      <c r="D25" s="16">
        <v>29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.75">
      <c r="A26">
        <f t="shared" si="0"/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>
        <v>18</v>
      </c>
      <c r="M26" s="16">
        <v>15</v>
      </c>
    </row>
    <row r="27" spans="1:13" ht="12.75">
      <c r="A27">
        <f t="shared" si="0"/>
        <v>24</v>
      </c>
      <c r="B27" s="16"/>
      <c r="C27" s="16"/>
      <c r="D27" s="16"/>
      <c r="E27" s="16"/>
      <c r="F27" s="16"/>
      <c r="G27" s="16"/>
      <c r="H27" s="16"/>
      <c r="I27" s="16"/>
      <c r="J27" s="16">
        <v>28</v>
      </c>
      <c r="K27" s="16">
        <v>40</v>
      </c>
      <c r="L27" s="16"/>
      <c r="M27" s="16"/>
    </row>
    <row r="28" spans="1:13" ht="12.75">
      <c r="A28">
        <f t="shared" si="0"/>
        <v>25</v>
      </c>
      <c r="B28" s="16"/>
      <c r="C28" s="16"/>
      <c r="D28" s="16"/>
      <c r="E28" s="16"/>
      <c r="F28" s="16"/>
      <c r="G28" s="16"/>
      <c r="H28" s="16"/>
      <c r="I28" s="16">
        <v>17</v>
      </c>
      <c r="J28" s="16"/>
      <c r="K28" s="16"/>
      <c r="L28" s="16"/>
      <c r="M28" s="16"/>
    </row>
    <row r="29" spans="1:13" ht="12.75">
      <c r="A29">
        <f t="shared" si="0"/>
        <v>26</v>
      </c>
      <c r="B29" s="16"/>
      <c r="C29" s="16">
        <v>24</v>
      </c>
      <c r="D29" s="16"/>
      <c r="E29" s="16"/>
      <c r="F29" s="16"/>
      <c r="G29" s="16">
        <v>30</v>
      </c>
      <c r="H29" s="16">
        <v>32</v>
      </c>
      <c r="I29" s="16"/>
      <c r="J29" s="16"/>
      <c r="K29" s="16"/>
      <c r="L29" s="16"/>
      <c r="M29" s="16"/>
    </row>
    <row r="30" spans="1:13" ht="12.75">
      <c r="A30">
        <f t="shared" si="0"/>
        <v>27</v>
      </c>
      <c r="B30" s="16">
        <v>30</v>
      </c>
      <c r="C30" s="16"/>
      <c r="D30" s="16"/>
      <c r="E30" s="16">
        <v>21</v>
      </c>
      <c r="F30" s="16">
        <v>23</v>
      </c>
      <c r="G30" s="16"/>
      <c r="H30" s="16"/>
      <c r="I30" s="16"/>
      <c r="J30" s="16"/>
      <c r="K30" s="16"/>
      <c r="L30" s="16"/>
      <c r="M30" s="16"/>
    </row>
    <row r="31" spans="1:13" ht="12.75">
      <c r="A31">
        <f t="shared" si="0"/>
        <v>28</v>
      </c>
      <c r="B31" s="16"/>
      <c r="C31" s="16"/>
      <c r="D31" s="16">
        <v>26</v>
      </c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>
        <f t="shared" si="0"/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>
        <v>18</v>
      </c>
      <c r="M32" s="16"/>
    </row>
    <row r="33" spans="1:13" ht="12.75">
      <c r="A33">
        <f t="shared" si="0"/>
        <v>30</v>
      </c>
      <c r="B33" s="16"/>
      <c r="C33" s="16"/>
      <c r="D33" s="16"/>
      <c r="E33" s="16"/>
      <c r="F33" s="16"/>
      <c r="G33" s="16"/>
      <c r="H33" s="16"/>
      <c r="I33" s="16"/>
      <c r="J33" s="16"/>
      <c r="K33" s="16">
        <v>24</v>
      </c>
      <c r="L33" s="16"/>
      <c r="M33" s="16"/>
    </row>
    <row r="34" spans="1:13" ht="12.75">
      <c r="A34">
        <f t="shared" si="0"/>
        <v>31</v>
      </c>
      <c r="B34" s="16"/>
      <c r="C34" s="16"/>
      <c r="D34" s="16"/>
      <c r="E34" s="16"/>
      <c r="F34" s="16"/>
      <c r="G34" s="16"/>
      <c r="H34" s="16"/>
      <c r="I34" s="16">
        <v>16</v>
      </c>
      <c r="J34" s="16"/>
      <c r="K34" s="16"/>
      <c r="L34" s="16"/>
      <c r="M34" s="16"/>
    </row>
    <row r="35" spans="1:13" ht="12.75">
      <c r="A35" t="s">
        <v>0</v>
      </c>
      <c r="B35">
        <f>MAX(B4:B34)</f>
        <v>34</v>
      </c>
      <c r="C35">
        <f aca="true" t="shared" si="1" ref="C35:M35">MAX(C4:C34)</f>
        <v>28</v>
      </c>
      <c r="D35">
        <f t="shared" si="1"/>
        <v>32</v>
      </c>
      <c r="E35">
        <f t="shared" si="1"/>
        <v>34</v>
      </c>
      <c r="F35">
        <f t="shared" si="1"/>
        <v>44</v>
      </c>
      <c r="G35">
        <f t="shared" si="1"/>
        <v>30</v>
      </c>
      <c r="H35">
        <f t="shared" si="1"/>
        <v>36</v>
      </c>
      <c r="I35">
        <f t="shared" si="1"/>
        <v>29</v>
      </c>
      <c r="J35">
        <f t="shared" si="1"/>
        <v>29</v>
      </c>
      <c r="K35">
        <f t="shared" si="1"/>
        <v>40</v>
      </c>
      <c r="L35">
        <f t="shared" si="1"/>
        <v>32</v>
      </c>
      <c r="M35">
        <f t="shared" si="1"/>
        <v>20</v>
      </c>
    </row>
    <row r="37" spans="1:14" ht="12.75">
      <c r="A37" t="s">
        <v>1</v>
      </c>
      <c r="B37">
        <f>MAX(B4:M34)</f>
        <v>44</v>
      </c>
      <c r="D37" t="s">
        <v>2</v>
      </c>
      <c r="E37" s="2">
        <f>AVERAGE(B4:M34)</f>
        <v>24.75</v>
      </c>
      <c r="G37" t="s">
        <v>3</v>
      </c>
      <c r="H37" s="2">
        <f>STDEV(B4:M34)</f>
        <v>6.7480636953398445</v>
      </c>
      <c r="J37" t="s">
        <v>4</v>
      </c>
      <c r="K37">
        <f>COUNT(B4:M34)</f>
        <v>56</v>
      </c>
      <c r="M37" t="s">
        <v>23</v>
      </c>
      <c r="N37" s="2">
        <f>K37/61*100</f>
        <v>91.80327868852459</v>
      </c>
    </row>
    <row r="39" spans="3:10" ht="12.75">
      <c r="C39" t="s">
        <v>20</v>
      </c>
      <c r="D39" s="2">
        <f>D40/15*100</f>
        <v>100</v>
      </c>
      <c r="F39" t="s">
        <v>21</v>
      </c>
      <c r="G39" s="2">
        <f>G40/15*100</f>
        <v>80</v>
      </c>
      <c r="I39" t="s">
        <v>22</v>
      </c>
      <c r="J39" s="2">
        <f>J40/16*100</f>
        <v>93.75</v>
      </c>
    </row>
    <row r="40" spans="3:10" ht="12.75">
      <c r="C40" t="s">
        <v>24</v>
      </c>
      <c r="D40">
        <f>COUNT(B4:D34)</f>
        <v>15</v>
      </c>
      <c r="F40" t="s">
        <v>25</v>
      </c>
      <c r="G40">
        <f>COUNT(E4:G34)</f>
        <v>12</v>
      </c>
      <c r="I40" t="s">
        <v>26</v>
      </c>
      <c r="J40">
        <f>COUNT(H4:J34)</f>
        <v>15</v>
      </c>
    </row>
  </sheetData>
  <printOptions/>
  <pageMargins left="0.75" right="0.75" top="0.5" bottom="0.5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0" sqref="F30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6</v>
      </c>
    </row>
    <row r="2" ht="12.75">
      <c r="E2" t="s">
        <v>27</v>
      </c>
    </row>
    <row r="3" spans="2:13" ht="12.75">
      <c r="B3" s="1">
        <v>37622</v>
      </c>
      <c r="C3" s="1">
        <v>37653</v>
      </c>
      <c r="D3" s="1">
        <v>37681</v>
      </c>
      <c r="E3" s="1">
        <v>37712</v>
      </c>
      <c r="F3" s="1">
        <v>37742</v>
      </c>
      <c r="G3" s="1">
        <v>37773</v>
      </c>
      <c r="H3" s="1">
        <v>37803</v>
      </c>
      <c r="I3" s="1">
        <v>37834</v>
      </c>
      <c r="J3" s="1">
        <v>37865</v>
      </c>
      <c r="K3" s="1">
        <v>37895</v>
      </c>
      <c r="L3" s="1">
        <v>37926</v>
      </c>
      <c r="M3" s="1">
        <v>37956</v>
      </c>
    </row>
    <row r="4" spans="1:13" ht="12.75">
      <c r="A4">
        <v>1</v>
      </c>
      <c r="B4" s="16"/>
      <c r="C4" s="16"/>
      <c r="D4" s="16"/>
      <c r="E4" s="16"/>
      <c r="F4" s="16"/>
      <c r="G4" s="16"/>
      <c r="H4" s="16"/>
      <c r="I4" s="16">
        <v>17</v>
      </c>
      <c r="J4" s="16"/>
      <c r="K4" s="16"/>
      <c r="L4" s="16"/>
      <c r="M4" s="16"/>
    </row>
    <row r="5" spans="1:13" ht="12.75">
      <c r="A5">
        <f>+A4+1</f>
        <v>2</v>
      </c>
      <c r="B5" s="16"/>
      <c r="C5" s="16">
        <v>14</v>
      </c>
      <c r="D5" s="16"/>
      <c r="E5" s="16"/>
      <c r="F5" s="16"/>
      <c r="G5" s="16">
        <v>23</v>
      </c>
      <c r="H5" s="16">
        <v>19</v>
      </c>
      <c r="I5" s="16"/>
      <c r="J5" s="16"/>
      <c r="K5" s="16"/>
      <c r="L5" s="16"/>
      <c r="M5" s="16"/>
    </row>
    <row r="6" spans="1:13" ht="12.75">
      <c r="A6">
        <f aca="true" t="shared" si="0" ref="A6:A34">+A5+1</f>
        <v>3</v>
      </c>
      <c r="B6" s="16">
        <v>17</v>
      </c>
      <c r="C6" s="16"/>
      <c r="D6" s="16"/>
      <c r="E6" s="16">
        <v>21</v>
      </c>
      <c r="F6" s="16">
        <v>28</v>
      </c>
      <c r="G6" s="16"/>
      <c r="H6" s="16"/>
      <c r="I6" s="16"/>
      <c r="J6" s="16"/>
      <c r="K6" s="16"/>
      <c r="L6" s="16"/>
      <c r="M6" s="16"/>
    </row>
    <row r="7" spans="1:13" ht="12.75">
      <c r="A7">
        <f t="shared" si="0"/>
        <v>4</v>
      </c>
      <c r="B7" s="16"/>
      <c r="C7" s="16"/>
      <c r="D7" s="16">
        <v>22</v>
      </c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>
        <f t="shared" si="0"/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>
        <v>34</v>
      </c>
      <c r="M8" s="16">
        <v>25</v>
      </c>
    </row>
    <row r="9" spans="1:13" ht="12.75">
      <c r="A9">
        <f t="shared" si="0"/>
        <v>6</v>
      </c>
      <c r="B9" s="16"/>
      <c r="C9" s="16"/>
      <c r="D9" s="16"/>
      <c r="E9" s="16"/>
      <c r="F9" s="16"/>
      <c r="G9" s="16"/>
      <c r="H9" s="16"/>
      <c r="I9" s="16"/>
      <c r="J9" s="16">
        <v>42</v>
      </c>
      <c r="K9" s="16">
        <v>37</v>
      </c>
      <c r="L9" s="16"/>
      <c r="M9" s="16"/>
    </row>
    <row r="10" spans="1:13" ht="12.75">
      <c r="A10">
        <f t="shared" si="0"/>
        <v>7</v>
      </c>
      <c r="B10" s="16"/>
      <c r="C10" s="16"/>
      <c r="D10" s="16"/>
      <c r="E10" s="16"/>
      <c r="F10" s="16"/>
      <c r="G10" s="16"/>
      <c r="H10" s="16"/>
      <c r="I10" s="16">
        <v>24</v>
      </c>
      <c r="J10" s="16"/>
      <c r="K10" s="16"/>
      <c r="L10" s="16"/>
      <c r="M10" s="16"/>
    </row>
    <row r="11" spans="1:13" ht="12.75">
      <c r="A11">
        <f t="shared" si="0"/>
        <v>8</v>
      </c>
      <c r="B11" s="16"/>
      <c r="C11" s="16">
        <v>22</v>
      </c>
      <c r="D11" s="16"/>
      <c r="E11" s="16"/>
      <c r="F11" s="16"/>
      <c r="G11" s="16">
        <v>34</v>
      </c>
      <c r="H11" s="16">
        <v>12</v>
      </c>
      <c r="I11" s="16"/>
      <c r="J11" s="16"/>
      <c r="K11" s="16"/>
      <c r="L11" s="16"/>
      <c r="M11" s="16"/>
    </row>
    <row r="12" spans="1:13" ht="12.75">
      <c r="A12">
        <f t="shared" si="0"/>
        <v>9</v>
      </c>
      <c r="B12" s="16">
        <v>11</v>
      </c>
      <c r="C12" s="16"/>
      <c r="D12" s="16"/>
      <c r="E12" s="16">
        <v>30</v>
      </c>
      <c r="F12" s="16">
        <v>23</v>
      </c>
      <c r="G12" s="16"/>
      <c r="H12" s="16"/>
      <c r="I12" s="16"/>
      <c r="J12" s="16"/>
      <c r="K12" s="16"/>
      <c r="L12" s="16"/>
      <c r="M12" s="16"/>
    </row>
    <row r="13" spans="1:13" ht="12.75">
      <c r="A13">
        <f t="shared" si="0"/>
        <v>10</v>
      </c>
      <c r="B13" s="16"/>
      <c r="C13" s="16"/>
      <c r="D13" s="16">
        <v>38</v>
      </c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>
        <f t="shared" si="0"/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>
        <v>25</v>
      </c>
      <c r="M14" s="16">
        <v>35</v>
      </c>
    </row>
    <row r="15" spans="1:13" ht="12.75">
      <c r="A15">
        <f t="shared" si="0"/>
        <v>12</v>
      </c>
      <c r="B15" s="16"/>
      <c r="C15" s="16"/>
      <c r="D15" s="16"/>
      <c r="E15" s="16"/>
      <c r="F15" s="16"/>
      <c r="G15" s="16"/>
      <c r="H15" s="16"/>
      <c r="I15" s="16"/>
      <c r="J15" s="16">
        <v>26</v>
      </c>
      <c r="K15" s="16">
        <v>29</v>
      </c>
      <c r="L15" s="16"/>
      <c r="M15" s="16"/>
    </row>
    <row r="16" spans="1:13" ht="12.75">
      <c r="A16">
        <f t="shared" si="0"/>
        <v>13</v>
      </c>
      <c r="B16" s="16"/>
      <c r="C16" s="16"/>
      <c r="D16" s="16"/>
      <c r="E16" s="16"/>
      <c r="F16" s="16"/>
      <c r="G16" s="16"/>
      <c r="H16" s="16"/>
      <c r="I16" s="16">
        <v>17</v>
      </c>
      <c r="J16" s="16"/>
      <c r="K16" s="16"/>
      <c r="L16" s="16"/>
      <c r="M16" s="16"/>
    </row>
    <row r="17" spans="1:13" ht="12.75">
      <c r="A17">
        <f t="shared" si="0"/>
        <v>14</v>
      </c>
      <c r="B17" s="16"/>
      <c r="C17" s="16">
        <v>21</v>
      </c>
      <c r="D17" s="16"/>
      <c r="E17" s="16"/>
      <c r="F17" s="16"/>
      <c r="G17" s="16">
        <v>26</v>
      </c>
      <c r="H17" s="16">
        <v>17</v>
      </c>
      <c r="I17" s="16"/>
      <c r="J17" s="16"/>
      <c r="K17" s="16"/>
      <c r="L17" s="16"/>
      <c r="M17" s="16"/>
    </row>
    <row r="18" spans="1:13" ht="12.75">
      <c r="A18">
        <f t="shared" si="0"/>
        <v>15</v>
      </c>
      <c r="B18" s="16">
        <v>33</v>
      </c>
      <c r="C18" s="16"/>
      <c r="D18" s="16"/>
      <c r="E18" s="16">
        <v>43</v>
      </c>
      <c r="F18" s="16">
        <v>22</v>
      </c>
      <c r="G18" s="16"/>
      <c r="H18" s="16"/>
      <c r="I18" s="16"/>
      <c r="J18" s="16"/>
      <c r="K18" s="16"/>
      <c r="L18" s="16"/>
      <c r="M18" s="16"/>
    </row>
    <row r="19" spans="1:13" ht="12.75">
      <c r="A19">
        <f t="shared" si="0"/>
        <v>16</v>
      </c>
      <c r="B19" s="16"/>
      <c r="C19" s="16"/>
      <c r="D19" s="16">
        <v>24</v>
      </c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>
        <f t="shared" si="0"/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>
        <v>20</v>
      </c>
      <c r="M20" s="16">
        <v>26</v>
      </c>
    </row>
    <row r="21" spans="1:13" ht="12.75">
      <c r="A21">
        <f t="shared" si="0"/>
        <v>18</v>
      </c>
      <c r="B21" s="16"/>
      <c r="C21" s="16"/>
      <c r="D21" s="16"/>
      <c r="E21" s="16"/>
      <c r="F21" s="16"/>
      <c r="G21" s="16"/>
      <c r="H21" s="16"/>
      <c r="I21" s="16"/>
      <c r="J21" s="16">
        <v>42</v>
      </c>
      <c r="K21" s="16">
        <v>53</v>
      </c>
      <c r="L21" s="16"/>
      <c r="M21" s="16"/>
    </row>
    <row r="22" spans="1:13" ht="12.75">
      <c r="A22">
        <f t="shared" si="0"/>
        <v>19</v>
      </c>
      <c r="B22" s="16"/>
      <c r="C22" s="16"/>
      <c r="D22" s="16"/>
      <c r="E22" s="16"/>
      <c r="F22" s="16"/>
      <c r="G22" s="16"/>
      <c r="H22" s="16"/>
      <c r="I22" s="16">
        <v>23</v>
      </c>
      <c r="J22" s="16"/>
      <c r="K22" s="16"/>
      <c r="L22" s="16"/>
      <c r="M22" s="16"/>
    </row>
    <row r="23" spans="1:13" ht="12.75">
      <c r="A23">
        <f t="shared" si="0"/>
        <v>20</v>
      </c>
      <c r="B23" s="16"/>
      <c r="C23" s="16">
        <v>21</v>
      </c>
      <c r="D23" s="16"/>
      <c r="E23" s="16"/>
      <c r="F23" s="16"/>
      <c r="G23" s="16">
        <v>14</v>
      </c>
      <c r="H23" s="16">
        <v>21</v>
      </c>
      <c r="I23" s="16"/>
      <c r="J23" s="16"/>
      <c r="K23" s="16"/>
      <c r="L23" s="16"/>
      <c r="M23" s="16"/>
    </row>
    <row r="24" spans="1:13" ht="12.75">
      <c r="A24">
        <f t="shared" si="0"/>
        <v>21</v>
      </c>
      <c r="B24" s="16">
        <v>22</v>
      </c>
      <c r="C24" s="16"/>
      <c r="D24" s="16"/>
      <c r="E24" s="16">
        <v>34</v>
      </c>
      <c r="F24" s="16">
        <v>26</v>
      </c>
      <c r="G24" s="16"/>
      <c r="H24" s="16"/>
      <c r="I24" s="16"/>
      <c r="J24" s="16"/>
      <c r="K24" s="16"/>
      <c r="L24" s="16"/>
      <c r="M24" s="16"/>
    </row>
    <row r="25" spans="1:13" ht="12.75">
      <c r="A25">
        <f t="shared" si="0"/>
        <v>22</v>
      </c>
      <c r="B25" s="16"/>
      <c r="C25" s="16"/>
      <c r="D25" s="16">
        <v>35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.75">
      <c r="A26">
        <f t="shared" si="0"/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>
        <v>17</v>
      </c>
      <c r="M26" s="16">
        <v>15</v>
      </c>
    </row>
    <row r="27" spans="1:13" ht="12.75">
      <c r="A27">
        <f t="shared" si="0"/>
        <v>24</v>
      </c>
      <c r="B27" s="16"/>
      <c r="C27" s="16"/>
      <c r="D27" s="16"/>
      <c r="E27" s="16"/>
      <c r="F27" s="16"/>
      <c r="G27" s="16"/>
      <c r="H27" s="16"/>
      <c r="I27" s="16"/>
      <c r="J27" s="16">
        <v>38</v>
      </c>
      <c r="K27" s="16">
        <v>34</v>
      </c>
      <c r="L27" s="16"/>
      <c r="M27" s="16"/>
    </row>
    <row r="28" spans="1:13" ht="12.75">
      <c r="A28">
        <f t="shared" si="0"/>
        <v>25</v>
      </c>
      <c r="B28" s="16"/>
      <c r="C28" s="16"/>
      <c r="D28" s="16"/>
      <c r="E28" s="16"/>
      <c r="F28" s="16"/>
      <c r="G28" s="16"/>
      <c r="H28" s="16"/>
      <c r="I28" s="16">
        <v>21</v>
      </c>
      <c r="J28" s="16"/>
      <c r="K28" s="16"/>
      <c r="L28" s="16"/>
      <c r="M28" s="16"/>
    </row>
    <row r="29" spans="1:13" ht="12.75">
      <c r="A29">
        <f t="shared" si="0"/>
        <v>26</v>
      </c>
      <c r="B29" s="16"/>
      <c r="C29" s="16">
        <v>32</v>
      </c>
      <c r="D29" s="16"/>
      <c r="E29" s="16"/>
      <c r="F29" s="16"/>
      <c r="G29" s="16">
        <v>13</v>
      </c>
      <c r="H29" s="16">
        <v>21</v>
      </c>
      <c r="I29" s="16"/>
      <c r="J29" s="16"/>
      <c r="K29" s="16"/>
      <c r="L29" s="16"/>
      <c r="M29" s="16"/>
    </row>
    <row r="30" spans="1:13" ht="12.75">
      <c r="A30">
        <f t="shared" si="0"/>
        <v>27</v>
      </c>
      <c r="B30" s="16">
        <v>39</v>
      </c>
      <c r="C30" s="16"/>
      <c r="D30" s="16"/>
      <c r="E30" s="16">
        <v>22</v>
      </c>
      <c r="F30" s="16">
        <v>48</v>
      </c>
      <c r="G30" s="16"/>
      <c r="H30" s="16"/>
      <c r="I30" s="16"/>
      <c r="J30" s="16"/>
      <c r="K30" s="16"/>
      <c r="L30" s="16"/>
      <c r="M30" s="16"/>
    </row>
    <row r="31" spans="1:13" ht="12.75">
      <c r="A31">
        <f t="shared" si="0"/>
        <v>28</v>
      </c>
      <c r="B31" s="16"/>
      <c r="C31" s="16"/>
      <c r="D31" s="16">
        <v>21</v>
      </c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>
        <f t="shared" si="0"/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>
        <v>20</v>
      </c>
      <c r="M32" s="16">
        <v>16</v>
      </c>
    </row>
    <row r="33" spans="1:13" ht="12.75">
      <c r="A33">
        <f t="shared" si="0"/>
        <v>30</v>
      </c>
      <c r="B33" s="16"/>
      <c r="C33" s="16"/>
      <c r="D33" s="16"/>
      <c r="E33" s="16"/>
      <c r="F33" s="16"/>
      <c r="G33" s="16"/>
      <c r="H33" s="16"/>
      <c r="I33" s="16"/>
      <c r="J33" s="16">
        <v>56</v>
      </c>
      <c r="K33" s="16">
        <v>15</v>
      </c>
      <c r="L33" s="16"/>
      <c r="M33" s="16"/>
    </row>
    <row r="34" spans="1:13" ht="12.75">
      <c r="A34">
        <f t="shared" si="0"/>
        <v>31</v>
      </c>
      <c r="B34" s="16"/>
      <c r="C34" s="16"/>
      <c r="D34" s="16"/>
      <c r="E34" s="16"/>
      <c r="F34" s="16"/>
      <c r="G34" s="16"/>
      <c r="H34" s="16"/>
      <c r="I34" s="16">
        <v>16</v>
      </c>
      <c r="J34" s="16"/>
      <c r="K34" s="16"/>
      <c r="L34" s="16"/>
      <c r="M34" s="16"/>
    </row>
    <row r="35" spans="1:13" ht="12.75">
      <c r="A35" t="s">
        <v>0</v>
      </c>
      <c r="B35">
        <f>MAX(B4:B34)</f>
        <v>39</v>
      </c>
      <c r="C35">
        <f aca="true" t="shared" si="1" ref="C35:M35">MAX(C4:C34)</f>
        <v>32</v>
      </c>
      <c r="D35">
        <f t="shared" si="1"/>
        <v>38</v>
      </c>
      <c r="E35">
        <f t="shared" si="1"/>
        <v>43</v>
      </c>
      <c r="F35">
        <f t="shared" si="1"/>
        <v>48</v>
      </c>
      <c r="G35">
        <f t="shared" si="1"/>
        <v>34</v>
      </c>
      <c r="H35">
        <f t="shared" si="1"/>
        <v>21</v>
      </c>
      <c r="I35">
        <f t="shared" si="1"/>
        <v>24</v>
      </c>
      <c r="J35">
        <f t="shared" si="1"/>
        <v>56</v>
      </c>
      <c r="K35">
        <f t="shared" si="1"/>
        <v>53</v>
      </c>
      <c r="L35">
        <f t="shared" si="1"/>
        <v>34</v>
      </c>
      <c r="M35">
        <f t="shared" si="1"/>
        <v>35</v>
      </c>
    </row>
    <row r="37" spans="1:14" ht="12.75">
      <c r="A37" t="s">
        <v>1</v>
      </c>
      <c r="B37">
        <f>MAX(B4:M34)</f>
        <v>56</v>
      </c>
      <c r="D37" t="s">
        <v>2</v>
      </c>
      <c r="E37" s="2">
        <f>AVERAGE(B4:M34)</f>
        <v>26.098360655737704</v>
      </c>
      <c r="G37" t="s">
        <v>3</v>
      </c>
      <c r="H37" s="2">
        <f>STDEV(B4:M34)</f>
        <v>10.133615541080404</v>
      </c>
      <c r="J37" t="s">
        <v>4</v>
      </c>
      <c r="K37">
        <f>COUNT(B4:M34)</f>
        <v>61</v>
      </c>
      <c r="M37" t="s">
        <v>23</v>
      </c>
      <c r="N37" s="2">
        <f>K37/61*100</f>
        <v>100</v>
      </c>
    </row>
    <row r="39" spans="3:10" ht="12.75">
      <c r="C39" t="s">
        <v>20</v>
      </c>
      <c r="D39" s="2">
        <f>D40/15*100</f>
        <v>100</v>
      </c>
      <c r="F39" t="s">
        <v>21</v>
      </c>
      <c r="G39" s="2">
        <f>G40/15*100</f>
        <v>100</v>
      </c>
      <c r="I39" t="s">
        <v>22</v>
      </c>
      <c r="J39" s="2">
        <f>J40/16*100</f>
        <v>100</v>
      </c>
    </row>
    <row r="40" spans="3:10" ht="12.75">
      <c r="C40" t="s">
        <v>24</v>
      </c>
      <c r="D40">
        <f>COUNT(B4:D34)</f>
        <v>15</v>
      </c>
      <c r="F40" t="s">
        <v>25</v>
      </c>
      <c r="G40">
        <f>COUNT(E4:G34)</f>
        <v>15</v>
      </c>
      <c r="I40" t="s">
        <v>26</v>
      </c>
      <c r="J40">
        <f>COUNT(H4:J34)</f>
        <v>16</v>
      </c>
    </row>
  </sheetData>
  <printOptions/>
  <pageMargins left="0.75" right="0.75" top="0.5" bottom="0.5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1" sqref="H31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28</v>
      </c>
    </row>
    <row r="2" ht="12.75">
      <c r="E2" t="s">
        <v>27</v>
      </c>
    </row>
    <row r="3" spans="2:13" ht="12.75">
      <c r="B3" s="1">
        <v>37622</v>
      </c>
      <c r="C3" s="1">
        <v>37653</v>
      </c>
      <c r="D3" s="1">
        <v>37681</v>
      </c>
      <c r="E3" s="1">
        <v>37712</v>
      </c>
      <c r="F3" s="1">
        <v>37742</v>
      </c>
      <c r="G3" s="1">
        <v>37773</v>
      </c>
      <c r="H3" s="1">
        <v>37803</v>
      </c>
      <c r="I3" s="1">
        <v>37834</v>
      </c>
      <c r="J3" s="1">
        <v>37865</v>
      </c>
      <c r="K3" s="1">
        <v>37895</v>
      </c>
      <c r="L3" s="1">
        <v>37926</v>
      </c>
      <c r="M3" s="1">
        <v>37956</v>
      </c>
    </row>
    <row r="4" spans="1:13" ht="12.75">
      <c r="A4">
        <v>1</v>
      </c>
      <c r="B4" s="16"/>
      <c r="C4" s="16"/>
      <c r="D4" s="16"/>
      <c r="E4" s="16"/>
      <c r="F4" s="16"/>
      <c r="G4" s="16"/>
      <c r="H4" s="16"/>
      <c r="I4" s="16">
        <v>28</v>
      </c>
      <c r="J4" s="16"/>
      <c r="K4" s="16"/>
      <c r="L4" s="16"/>
      <c r="M4" s="16"/>
    </row>
    <row r="5" spans="1:13" ht="12.75">
      <c r="A5">
        <f>+A4+1</f>
        <v>2</v>
      </c>
      <c r="B5" s="16"/>
      <c r="C5" s="16">
        <v>16</v>
      </c>
      <c r="D5" s="16"/>
      <c r="E5" s="16"/>
      <c r="F5" s="16"/>
      <c r="G5" s="16">
        <v>25</v>
      </c>
      <c r="H5" s="16">
        <v>22</v>
      </c>
      <c r="I5" s="16"/>
      <c r="J5" s="16"/>
      <c r="K5" s="16"/>
      <c r="L5" s="16"/>
      <c r="M5" s="16"/>
    </row>
    <row r="6" spans="1:13" ht="12.75">
      <c r="A6">
        <f aca="true" t="shared" si="0" ref="A6:A34">+A5+1</f>
        <v>3</v>
      </c>
      <c r="B6" s="16">
        <v>9</v>
      </c>
      <c r="C6" s="16"/>
      <c r="D6" s="16"/>
      <c r="E6" s="16">
        <v>22</v>
      </c>
      <c r="F6" s="16">
        <v>27</v>
      </c>
      <c r="G6" s="16"/>
      <c r="H6" s="16"/>
      <c r="I6" s="16"/>
      <c r="J6" s="16"/>
      <c r="K6" s="16"/>
      <c r="L6" s="16"/>
      <c r="M6" s="16"/>
    </row>
    <row r="7" spans="1:13" ht="12.75">
      <c r="A7">
        <f t="shared" si="0"/>
        <v>4</v>
      </c>
      <c r="B7" s="16"/>
      <c r="C7" s="16"/>
      <c r="D7" s="16">
        <v>19</v>
      </c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>
        <f t="shared" si="0"/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>
        <v>25</v>
      </c>
      <c r="M8" s="16">
        <v>15</v>
      </c>
    </row>
    <row r="9" spans="1:13" ht="12.75">
      <c r="A9">
        <f t="shared" si="0"/>
        <v>6</v>
      </c>
      <c r="B9" s="16"/>
      <c r="C9" s="16"/>
      <c r="D9" s="16"/>
      <c r="E9" s="16"/>
      <c r="F9" s="16"/>
      <c r="G9" s="16"/>
      <c r="H9" s="16"/>
      <c r="I9" s="16"/>
      <c r="J9" s="16">
        <v>31</v>
      </c>
      <c r="K9" s="16">
        <v>37</v>
      </c>
      <c r="L9" s="16"/>
      <c r="M9" s="16"/>
    </row>
    <row r="10" spans="1:13" ht="12.75">
      <c r="A10">
        <f t="shared" si="0"/>
        <v>7</v>
      </c>
      <c r="B10" s="16"/>
      <c r="C10" s="16"/>
      <c r="D10" s="16"/>
      <c r="E10" s="16"/>
      <c r="F10" s="16"/>
      <c r="G10" s="16"/>
      <c r="H10" s="16"/>
      <c r="I10" s="16">
        <v>19</v>
      </c>
      <c r="J10" s="16"/>
      <c r="K10" s="16"/>
      <c r="L10" s="16"/>
      <c r="M10" s="16"/>
    </row>
    <row r="11" spans="1:13" ht="12.75">
      <c r="A11">
        <f t="shared" si="0"/>
        <v>8</v>
      </c>
      <c r="B11" s="16"/>
      <c r="C11" s="16">
        <v>14</v>
      </c>
      <c r="D11" s="16"/>
      <c r="E11" s="16"/>
      <c r="F11" s="16"/>
      <c r="G11" s="16">
        <v>26</v>
      </c>
      <c r="H11" s="16">
        <v>25</v>
      </c>
      <c r="I11" s="16"/>
      <c r="J11" s="16"/>
      <c r="K11" s="16"/>
      <c r="L11" s="16"/>
      <c r="M11" s="16"/>
    </row>
    <row r="12" spans="1:13" ht="12.75">
      <c r="A12">
        <f t="shared" si="0"/>
        <v>9</v>
      </c>
      <c r="B12" s="16">
        <v>19</v>
      </c>
      <c r="C12" s="16"/>
      <c r="D12" s="16"/>
      <c r="E12" s="16">
        <v>17</v>
      </c>
      <c r="F12" s="16">
        <v>24</v>
      </c>
      <c r="G12" s="16"/>
      <c r="H12" s="16"/>
      <c r="I12" s="16"/>
      <c r="J12" s="16"/>
      <c r="K12" s="16"/>
      <c r="L12" s="16"/>
      <c r="M12" s="16"/>
    </row>
    <row r="13" spans="1:13" ht="12.75">
      <c r="A13">
        <f t="shared" si="0"/>
        <v>10</v>
      </c>
      <c r="B13" s="16"/>
      <c r="C13" s="16"/>
      <c r="D13" s="16">
        <v>32</v>
      </c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>
        <f t="shared" si="0"/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>
        <v>22</v>
      </c>
      <c r="M14" s="16">
        <v>19</v>
      </c>
    </row>
    <row r="15" spans="1:13" ht="12.75">
      <c r="A15">
        <f t="shared" si="0"/>
        <v>12</v>
      </c>
      <c r="B15" s="16"/>
      <c r="C15" s="16"/>
      <c r="D15" s="16"/>
      <c r="E15" s="16"/>
      <c r="F15" s="16"/>
      <c r="G15" s="16"/>
      <c r="H15" s="16"/>
      <c r="I15" s="16"/>
      <c r="J15" s="16">
        <v>32</v>
      </c>
      <c r="K15" s="16">
        <v>18</v>
      </c>
      <c r="L15" s="16"/>
      <c r="M15" s="16"/>
    </row>
    <row r="16" spans="1:13" ht="12.75">
      <c r="A16">
        <f t="shared" si="0"/>
        <v>13</v>
      </c>
      <c r="B16" s="16"/>
      <c r="C16" s="16"/>
      <c r="D16" s="16"/>
      <c r="E16" s="16"/>
      <c r="F16" s="16"/>
      <c r="G16" s="16"/>
      <c r="H16" s="16"/>
      <c r="I16" s="16">
        <v>15</v>
      </c>
      <c r="J16" s="16"/>
      <c r="K16" s="16"/>
      <c r="L16" s="16"/>
      <c r="M16" s="16"/>
    </row>
    <row r="17" spans="1:13" ht="12.75">
      <c r="A17">
        <f t="shared" si="0"/>
        <v>14</v>
      </c>
      <c r="B17" s="16"/>
      <c r="C17" s="16">
        <v>27</v>
      </c>
      <c r="D17" s="16"/>
      <c r="E17" s="16"/>
      <c r="F17" s="16"/>
      <c r="G17" s="16">
        <v>27</v>
      </c>
      <c r="H17" s="16"/>
      <c r="I17" s="16"/>
      <c r="J17" s="16"/>
      <c r="K17" s="16"/>
      <c r="L17" s="16"/>
      <c r="M17" s="16"/>
    </row>
    <row r="18" spans="1:13" ht="12.75">
      <c r="A18">
        <f t="shared" si="0"/>
        <v>15</v>
      </c>
      <c r="B18" s="16">
        <v>28</v>
      </c>
      <c r="C18" s="16"/>
      <c r="D18" s="16"/>
      <c r="E18" s="16">
        <v>38</v>
      </c>
      <c r="F18" s="16">
        <v>25</v>
      </c>
      <c r="G18" s="16"/>
      <c r="H18" s="16"/>
      <c r="I18" s="16"/>
      <c r="J18" s="16"/>
      <c r="K18" s="16"/>
      <c r="L18" s="16"/>
      <c r="M18" s="16"/>
    </row>
    <row r="19" spans="1:13" ht="12.75">
      <c r="A19">
        <f t="shared" si="0"/>
        <v>16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>
        <f t="shared" si="0"/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19</v>
      </c>
    </row>
    <row r="21" spans="1:13" ht="12.75">
      <c r="A21">
        <f t="shared" si="0"/>
        <v>18</v>
      </c>
      <c r="B21" s="16"/>
      <c r="C21" s="16"/>
      <c r="D21" s="16"/>
      <c r="E21" s="16"/>
      <c r="F21" s="16"/>
      <c r="G21" s="16"/>
      <c r="H21" s="16"/>
      <c r="I21" s="16"/>
      <c r="J21" s="16">
        <v>34</v>
      </c>
      <c r="K21" s="16">
        <v>23</v>
      </c>
      <c r="L21" s="16"/>
      <c r="M21" s="16"/>
    </row>
    <row r="22" spans="1:13" ht="12.75">
      <c r="A22">
        <f t="shared" si="0"/>
        <v>19</v>
      </c>
      <c r="B22" s="16"/>
      <c r="C22" s="16"/>
      <c r="D22" s="16"/>
      <c r="E22" s="16"/>
      <c r="F22" s="16"/>
      <c r="G22" s="16"/>
      <c r="H22" s="16"/>
      <c r="I22" s="16">
        <v>22</v>
      </c>
      <c r="J22" s="16"/>
      <c r="K22" s="16"/>
      <c r="L22" s="16"/>
      <c r="M22" s="16"/>
    </row>
    <row r="23" spans="1:13" ht="12.75">
      <c r="A23">
        <f t="shared" si="0"/>
        <v>20</v>
      </c>
      <c r="B23" s="16"/>
      <c r="C23" s="16">
        <v>20</v>
      </c>
      <c r="D23" s="16"/>
      <c r="E23" s="16"/>
      <c r="F23" s="16"/>
      <c r="G23" s="16">
        <v>18</v>
      </c>
      <c r="H23" s="16">
        <v>24</v>
      </c>
      <c r="I23" s="16"/>
      <c r="J23" s="16"/>
      <c r="K23" s="16"/>
      <c r="L23" s="16"/>
      <c r="M23" s="16"/>
    </row>
    <row r="24" spans="1:13" ht="12.75">
      <c r="A24">
        <f t="shared" si="0"/>
        <v>21</v>
      </c>
      <c r="B24" s="16">
        <v>23</v>
      </c>
      <c r="C24" s="16"/>
      <c r="D24" s="16"/>
      <c r="E24" s="16">
        <v>26</v>
      </c>
      <c r="F24" s="16">
        <v>17</v>
      </c>
      <c r="G24" s="16"/>
      <c r="H24" s="16"/>
      <c r="I24" s="16"/>
      <c r="J24" s="16"/>
      <c r="K24" s="16"/>
      <c r="L24" s="16"/>
      <c r="M24" s="16"/>
    </row>
    <row r="25" spans="1:13" ht="12.75">
      <c r="A25">
        <f t="shared" si="0"/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.75">
      <c r="A26">
        <f t="shared" si="0"/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>
        <v>19</v>
      </c>
      <c r="M26" s="16">
        <v>15</v>
      </c>
    </row>
    <row r="27" spans="1:13" ht="12.75">
      <c r="A27">
        <f t="shared" si="0"/>
        <v>24</v>
      </c>
      <c r="B27" s="16"/>
      <c r="C27" s="16"/>
      <c r="D27" s="16"/>
      <c r="E27" s="16"/>
      <c r="F27" s="16"/>
      <c r="G27" s="16"/>
      <c r="H27" s="16"/>
      <c r="I27" s="16"/>
      <c r="J27" s="16">
        <v>30</v>
      </c>
      <c r="K27" s="16">
        <v>37</v>
      </c>
      <c r="L27" s="16"/>
      <c r="M27" s="16"/>
    </row>
    <row r="28" spans="1:13" ht="12.75">
      <c r="A28">
        <f t="shared" si="0"/>
        <v>25</v>
      </c>
      <c r="B28" s="16"/>
      <c r="C28" s="16"/>
      <c r="D28" s="16"/>
      <c r="E28" s="16"/>
      <c r="F28" s="16"/>
      <c r="G28" s="16"/>
      <c r="H28" s="16"/>
      <c r="I28" s="16">
        <v>15</v>
      </c>
      <c r="J28" s="16"/>
      <c r="K28" s="16"/>
      <c r="L28" s="16"/>
      <c r="M28" s="16"/>
    </row>
    <row r="29" spans="1:13" ht="12.75">
      <c r="A29">
        <f t="shared" si="0"/>
        <v>26</v>
      </c>
      <c r="B29" s="16"/>
      <c r="C29" s="16">
        <v>27</v>
      </c>
      <c r="D29" s="16"/>
      <c r="E29" s="16"/>
      <c r="F29" s="16"/>
      <c r="G29" s="16">
        <v>16</v>
      </c>
      <c r="H29" s="16">
        <v>23</v>
      </c>
      <c r="I29" s="16"/>
      <c r="J29" s="16"/>
      <c r="K29" s="16"/>
      <c r="L29" s="16"/>
      <c r="M29" s="16"/>
    </row>
    <row r="30" spans="1:13" ht="12.75">
      <c r="A30">
        <f t="shared" si="0"/>
        <v>27</v>
      </c>
      <c r="B30" s="16">
        <v>31</v>
      </c>
      <c r="C30" s="16"/>
      <c r="D30" s="16"/>
      <c r="E30" s="16">
        <v>21</v>
      </c>
      <c r="F30" s="16">
        <v>27</v>
      </c>
      <c r="G30" s="16"/>
      <c r="H30" s="16"/>
      <c r="I30" s="16"/>
      <c r="J30" s="16"/>
      <c r="K30" s="16"/>
      <c r="L30" s="16"/>
      <c r="M30" s="16"/>
    </row>
    <row r="31" spans="1:13" ht="12.75">
      <c r="A31">
        <f t="shared" si="0"/>
        <v>28</v>
      </c>
      <c r="B31" s="16"/>
      <c r="C31" s="16"/>
      <c r="D31" s="16">
        <v>24</v>
      </c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>
        <f t="shared" si="0"/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>
        <v>12</v>
      </c>
      <c r="M32" s="16">
        <v>14</v>
      </c>
    </row>
    <row r="33" spans="1:13" ht="12.75">
      <c r="A33">
        <f t="shared" si="0"/>
        <v>30</v>
      </c>
      <c r="B33" s="16"/>
      <c r="C33" s="16"/>
      <c r="D33" s="16"/>
      <c r="E33" s="16"/>
      <c r="F33" s="16"/>
      <c r="G33" s="16"/>
      <c r="H33" s="16"/>
      <c r="I33" s="16"/>
      <c r="J33" s="16">
        <v>24</v>
      </c>
      <c r="K33" s="16">
        <v>20</v>
      </c>
      <c r="L33" s="16"/>
      <c r="M33" s="16"/>
    </row>
    <row r="34" spans="1:13" ht="12.75">
      <c r="A34">
        <f t="shared" si="0"/>
        <v>31</v>
      </c>
      <c r="B34" s="16"/>
      <c r="C34" s="16"/>
      <c r="D34" s="16"/>
      <c r="E34" s="16"/>
      <c r="F34" s="16"/>
      <c r="G34" s="16"/>
      <c r="H34" s="16"/>
      <c r="I34" s="16">
        <v>21</v>
      </c>
      <c r="J34" s="16"/>
      <c r="K34" s="16"/>
      <c r="L34" s="16"/>
      <c r="M34" s="16"/>
    </row>
    <row r="35" spans="1:13" ht="12.75">
      <c r="A35" t="s">
        <v>0</v>
      </c>
      <c r="B35">
        <f>MAX(B4:B34)</f>
        <v>31</v>
      </c>
      <c r="C35">
        <f aca="true" t="shared" si="1" ref="C35:M35">MAX(C4:C34)</f>
        <v>27</v>
      </c>
      <c r="D35">
        <f t="shared" si="1"/>
        <v>32</v>
      </c>
      <c r="E35">
        <f t="shared" si="1"/>
        <v>38</v>
      </c>
      <c r="F35">
        <f t="shared" si="1"/>
        <v>27</v>
      </c>
      <c r="G35">
        <f t="shared" si="1"/>
        <v>27</v>
      </c>
      <c r="H35">
        <f t="shared" si="1"/>
        <v>25</v>
      </c>
      <c r="I35">
        <f t="shared" si="1"/>
        <v>28</v>
      </c>
      <c r="J35">
        <f t="shared" si="1"/>
        <v>34</v>
      </c>
      <c r="K35">
        <f t="shared" si="1"/>
        <v>37</v>
      </c>
      <c r="L35">
        <f t="shared" si="1"/>
        <v>25</v>
      </c>
      <c r="M35">
        <f t="shared" si="1"/>
        <v>19</v>
      </c>
    </row>
    <row r="37" spans="1:14" ht="12.75">
      <c r="A37" t="s">
        <v>1</v>
      </c>
      <c r="B37">
        <f>MAX(B4:M34)</f>
        <v>38</v>
      </c>
      <c r="D37" t="s">
        <v>2</v>
      </c>
      <c r="E37" s="2">
        <f>AVERAGE(B4:M34)</f>
        <v>22.894736842105264</v>
      </c>
      <c r="G37" t="s">
        <v>3</v>
      </c>
      <c r="H37" s="2">
        <f>STDEV(B4:M34)</f>
        <v>6.4439456926812735</v>
      </c>
      <c r="J37" t="s">
        <v>4</v>
      </c>
      <c r="K37">
        <f>COUNT(B4:M34)</f>
        <v>57</v>
      </c>
      <c r="M37" t="s">
        <v>23</v>
      </c>
      <c r="N37" s="2">
        <f>K37/61*100</f>
        <v>93.44262295081968</v>
      </c>
    </row>
    <row r="39" spans="3:10" ht="12.75">
      <c r="C39" t="s">
        <v>20</v>
      </c>
      <c r="D39" s="2">
        <f>D40/15*100</f>
        <v>86.66666666666667</v>
      </c>
      <c r="F39" t="s">
        <v>21</v>
      </c>
      <c r="G39" s="2">
        <f>G40/15*100</f>
        <v>100</v>
      </c>
      <c r="I39" t="s">
        <v>22</v>
      </c>
      <c r="J39" s="2">
        <f>J40/16*100</f>
        <v>93.75</v>
      </c>
    </row>
    <row r="40" spans="3:10" ht="12.75">
      <c r="C40" t="s">
        <v>24</v>
      </c>
      <c r="D40">
        <f>COUNT(B4:D34)</f>
        <v>13</v>
      </c>
      <c r="F40" t="s">
        <v>25</v>
      </c>
      <c r="G40">
        <f>COUNT(E4:G34)</f>
        <v>15</v>
      </c>
      <c r="I40" t="s">
        <v>26</v>
      </c>
      <c r="J40">
        <f>COUNT(H4:J34)</f>
        <v>15</v>
      </c>
    </row>
  </sheetData>
  <printOptions/>
  <pageMargins left="0.75" right="0.75" top="0.5" bottom="0.5" header="0.5" footer="0.5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2" sqref="I32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30</v>
      </c>
    </row>
    <row r="2" ht="12.75">
      <c r="E2" t="s">
        <v>27</v>
      </c>
    </row>
    <row r="3" spans="2:13" ht="12.75">
      <c r="B3" s="1">
        <v>37622</v>
      </c>
      <c r="C3" s="1">
        <v>37653</v>
      </c>
      <c r="D3" s="1">
        <v>37681</v>
      </c>
      <c r="E3" s="1">
        <v>37712</v>
      </c>
      <c r="F3" s="1">
        <v>37742</v>
      </c>
      <c r="G3" s="1">
        <v>37773</v>
      </c>
      <c r="H3" s="1">
        <v>37803</v>
      </c>
      <c r="I3" s="1">
        <v>37834</v>
      </c>
      <c r="J3" s="1">
        <v>37865</v>
      </c>
      <c r="K3" s="1">
        <v>37895</v>
      </c>
      <c r="L3" s="1">
        <v>37926</v>
      </c>
      <c r="M3" s="1">
        <v>37956</v>
      </c>
    </row>
    <row r="4" spans="1:13" ht="12.75">
      <c r="A4">
        <v>1</v>
      </c>
      <c r="B4" s="16"/>
      <c r="C4" s="16"/>
      <c r="D4" s="16"/>
      <c r="E4" s="16"/>
      <c r="F4" s="16"/>
      <c r="G4" s="16"/>
      <c r="H4" s="16"/>
      <c r="I4" s="16">
        <v>16</v>
      </c>
      <c r="J4" s="16"/>
      <c r="K4" s="16"/>
      <c r="L4" s="16"/>
      <c r="M4" s="16"/>
    </row>
    <row r="5" spans="1:13" ht="12.75">
      <c r="A5">
        <f>+A4+1</f>
        <v>2</v>
      </c>
      <c r="B5" s="16"/>
      <c r="C5" s="16">
        <v>17</v>
      </c>
      <c r="D5" s="16"/>
      <c r="E5" s="16"/>
      <c r="F5" s="16"/>
      <c r="G5" s="16">
        <v>26</v>
      </c>
      <c r="H5" s="16">
        <v>25</v>
      </c>
      <c r="I5" s="16"/>
      <c r="J5" s="16"/>
      <c r="K5" s="16"/>
      <c r="L5" s="16"/>
      <c r="M5" s="16"/>
    </row>
    <row r="6" spans="1:13" ht="12.75">
      <c r="A6">
        <f aca="true" t="shared" si="0" ref="A6:A34">+A5+1</f>
        <v>3</v>
      </c>
      <c r="B6" s="16">
        <v>12</v>
      </c>
      <c r="C6" s="16"/>
      <c r="D6" s="16"/>
      <c r="E6" s="16">
        <v>30</v>
      </c>
      <c r="F6" s="16">
        <v>31</v>
      </c>
      <c r="G6" s="16"/>
      <c r="H6" s="16"/>
      <c r="I6" s="16"/>
      <c r="J6" s="16"/>
      <c r="K6" s="16"/>
      <c r="L6" s="16"/>
      <c r="M6" s="16"/>
    </row>
    <row r="7" spans="1:13" ht="12.75">
      <c r="A7">
        <f t="shared" si="0"/>
        <v>4</v>
      </c>
      <c r="B7" s="16"/>
      <c r="C7" s="16"/>
      <c r="D7" s="16">
        <v>23</v>
      </c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>
        <f t="shared" si="0"/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>
        <v>27</v>
      </c>
      <c r="M8" s="16">
        <v>16</v>
      </c>
    </row>
    <row r="9" spans="1:13" ht="12.75">
      <c r="A9">
        <f t="shared" si="0"/>
        <v>6</v>
      </c>
      <c r="B9" s="16"/>
      <c r="C9" s="16"/>
      <c r="D9" s="16"/>
      <c r="E9" s="16"/>
      <c r="F9" s="16"/>
      <c r="G9" s="16"/>
      <c r="H9" s="16"/>
      <c r="I9" s="16"/>
      <c r="J9" s="16">
        <v>16</v>
      </c>
      <c r="K9" s="16">
        <v>31</v>
      </c>
      <c r="L9" s="16"/>
      <c r="M9" s="16"/>
    </row>
    <row r="10" spans="1:13" ht="12.75">
      <c r="A10">
        <f t="shared" si="0"/>
        <v>7</v>
      </c>
      <c r="B10" s="16"/>
      <c r="C10" s="16"/>
      <c r="D10" s="16"/>
      <c r="E10" s="16"/>
      <c r="F10" s="16"/>
      <c r="G10" s="16"/>
      <c r="H10" s="16"/>
      <c r="I10" s="16">
        <v>23</v>
      </c>
      <c r="J10" s="16"/>
      <c r="K10" s="16"/>
      <c r="L10" s="16"/>
      <c r="M10" s="16"/>
    </row>
    <row r="11" spans="1:13" ht="12.75">
      <c r="A11">
        <f t="shared" si="0"/>
        <v>8</v>
      </c>
      <c r="B11" s="16"/>
      <c r="C11" s="16">
        <v>14</v>
      </c>
      <c r="D11" s="16"/>
      <c r="E11" s="16"/>
      <c r="F11" s="16"/>
      <c r="G11" s="16">
        <v>28</v>
      </c>
      <c r="H11" s="16">
        <v>20</v>
      </c>
      <c r="I11" s="16"/>
      <c r="J11" s="16"/>
      <c r="K11" s="16"/>
      <c r="L11" s="16"/>
      <c r="M11" s="16"/>
    </row>
    <row r="12" spans="1:13" ht="12.75">
      <c r="A12">
        <f t="shared" si="0"/>
        <v>9</v>
      </c>
      <c r="B12" s="16">
        <v>15</v>
      </c>
      <c r="C12" s="16"/>
      <c r="D12" s="16"/>
      <c r="E12" s="16">
        <v>18</v>
      </c>
      <c r="F12" s="16">
        <v>27</v>
      </c>
      <c r="G12" s="16"/>
      <c r="H12" s="16"/>
      <c r="I12" s="16"/>
      <c r="J12" s="16"/>
      <c r="K12" s="16"/>
      <c r="L12" s="16"/>
      <c r="M12" s="16"/>
    </row>
    <row r="13" spans="1:13" ht="12.75">
      <c r="A13">
        <f t="shared" si="0"/>
        <v>10</v>
      </c>
      <c r="B13" s="16"/>
      <c r="C13" s="16"/>
      <c r="D13" s="16">
        <v>32</v>
      </c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>
        <f t="shared" si="0"/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>
        <v>16</v>
      </c>
      <c r="M14" s="16">
        <v>24</v>
      </c>
    </row>
    <row r="15" spans="1:13" ht="12.75">
      <c r="A15">
        <f t="shared" si="0"/>
        <v>12</v>
      </c>
      <c r="B15" s="16"/>
      <c r="C15" s="16"/>
      <c r="D15" s="16"/>
      <c r="E15" s="16"/>
      <c r="F15" s="16"/>
      <c r="G15" s="16"/>
      <c r="H15" s="16"/>
      <c r="I15" s="16"/>
      <c r="J15" s="16">
        <v>14</v>
      </c>
      <c r="K15" s="16">
        <v>18</v>
      </c>
      <c r="L15" s="16"/>
      <c r="M15" s="16"/>
    </row>
    <row r="16" spans="1:13" ht="12.75">
      <c r="A16">
        <f t="shared" si="0"/>
        <v>13</v>
      </c>
      <c r="B16" s="16"/>
      <c r="C16" s="16"/>
      <c r="D16" s="16"/>
      <c r="E16" s="16"/>
      <c r="F16" s="16"/>
      <c r="G16" s="16"/>
      <c r="H16" s="16"/>
      <c r="I16" s="16">
        <v>15</v>
      </c>
      <c r="J16" s="16"/>
      <c r="K16" s="16"/>
      <c r="L16" s="16"/>
      <c r="M16" s="16"/>
    </row>
    <row r="17" spans="1:13" ht="12.75">
      <c r="A17">
        <f t="shared" si="0"/>
        <v>14</v>
      </c>
      <c r="B17" s="16"/>
      <c r="C17" s="16">
        <v>29</v>
      </c>
      <c r="D17" s="16"/>
      <c r="E17" s="16"/>
      <c r="F17" s="16"/>
      <c r="G17" s="16">
        <v>29</v>
      </c>
      <c r="H17" s="16">
        <v>18</v>
      </c>
      <c r="I17" s="16"/>
      <c r="J17" s="16"/>
      <c r="K17" s="16"/>
      <c r="L17" s="16"/>
      <c r="M17" s="16"/>
    </row>
    <row r="18" spans="1:13" ht="12.75">
      <c r="A18">
        <f t="shared" si="0"/>
        <v>15</v>
      </c>
      <c r="B18" s="16">
        <v>24</v>
      </c>
      <c r="C18" s="16"/>
      <c r="D18" s="16"/>
      <c r="E18" s="16">
        <v>39</v>
      </c>
      <c r="F18" s="16">
        <v>28</v>
      </c>
      <c r="G18" s="16"/>
      <c r="H18" s="16"/>
      <c r="I18" s="16"/>
      <c r="J18" s="16"/>
      <c r="K18" s="16"/>
      <c r="L18" s="16"/>
      <c r="M18" s="16"/>
    </row>
    <row r="19" spans="1:13" ht="12.75">
      <c r="A19">
        <f t="shared" si="0"/>
        <v>16</v>
      </c>
      <c r="B19" s="16"/>
      <c r="C19" s="16"/>
      <c r="D19" s="16">
        <v>23</v>
      </c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>
        <f t="shared" si="0"/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>
        <v>24</v>
      </c>
      <c r="M20" s="16">
        <v>19</v>
      </c>
    </row>
    <row r="21" spans="1:13" ht="12.75">
      <c r="A21">
        <f t="shared" si="0"/>
        <v>18</v>
      </c>
      <c r="B21" s="16"/>
      <c r="C21" s="16"/>
      <c r="D21" s="16"/>
      <c r="E21" s="16"/>
      <c r="F21" s="16"/>
      <c r="G21" s="16"/>
      <c r="H21" s="16"/>
      <c r="I21" s="16"/>
      <c r="J21" s="16">
        <v>14</v>
      </c>
      <c r="K21" s="16">
        <v>23</v>
      </c>
      <c r="L21" s="16"/>
      <c r="M21" s="16"/>
    </row>
    <row r="22" spans="1:13" ht="12.75">
      <c r="A22">
        <f t="shared" si="0"/>
        <v>19</v>
      </c>
      <c r="B22" s="16"/>
      <c r="C22" s="16"/>
      <c r="D22" s="16"/>
      <c r="E22" s="16"/>
      <c r="F22" s="16"/>
      <c r="G22" s="16"/>
      <c r="H22" s="16"/>
      <c r="I22" s="16">
        <v>25</v>
      </c>
      <c r="J22" s="16"/>
      <c r="K22" s="16"/>
      <c r="L22" s="16"/>
      <c r="M22" s="16"/>
    </row>
    <row r="23" spans="1:13" ht="12.75">
      <c r="A23">
        <f t="shared" si="0"/>
        <v>20</v>
      </c>
      <c r="B23" s="16"/>
      <c r="C23" s="16">
        <v>22</v>
      </c>
      <c r="D23" s="16"/>
      <c r="E23" s="16"/>
      <c r="F23" s="16"/>
      <c r="G23" s="16">
        <v>18</v>
      </c>
      <c r="H23" s="16">
        <v>19</v>
      </c>
      <c r="I23" s="16"/>
      <c r="J23" s="16"/>
      <c r="K23" s="16"/>
      <c r="L23" s="16"/>
      <c r="M23" s="16"/>
    </row>
    <row r="24" spans="1:13" ht="12.75">
      <c r="A24">
        <f t="shared" si="0"/>
        <v>21</v>
      </c>
      <c r="B24" s="16">
        <v>19</v>
      </c>
      <c r="C24" s="16"/>
      <c r="D24" s="16"/>
      <c r="E24" s="16">
        <v>26</v>
      </c>
      <c r="F24" s="16">
        <v>17</v>
      </c>
      <c r="G24" s="16"/>
      <c r="H24" s="16"/>
      <c r="I24" s="16"/>
      <c r="J24" s="16"/>
      <c r="K24" s="16"/>
      <c r="L24" s="16"/>
      <c r="M24" s="16"/>
    </row>
    <row r="25" spans="1:13" ht="12.75">
      <c r="A25">
        <f t="shared" si="0"/>
        <v>22</v>
      </c>
      <c r="B25" s="16"/>
      <c r="C25" s="16"/>
      <c r="D25" s="16">
        <v>27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.75">
      <c r="A26">
        <f t="shared" si="0"/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>
        <v>12</v>
      </c>
      <c r="M26" s="16">
        <v>13</v>
      </c>
    </row>
    <row r="27" spans="1:13" ht="12.75">
      <c r="A27">
        <f t="shared" si="0"/>
        <v>24</v>
      </c>
      <c r="B27" s="16"/>
      <c r="C27" s="16"/>
      <c r="D27" s="16"/>
      <c r="E27" s="16"/>
      <c r="F27" s="16"/>
      <c r="G27" s="16"/>
      <c r="H27" s="16"/>
      <c r="I27" s="16"/>
      <c r="J27" s="16">
        <v>25</v>
      </c>
      <c r="K27" s="16">
        <v>34</v>
      </c>
      <c r="L27" s="16"/>
      <c r="M27" s="16"/>
    </row>
    <row r="28" spans="1:13" ht="12.75">
      <c r="A28">
        <f t="shared" si="0"/>
        <v>25</v>
      </c>
      <c r="B28" s="16"/>
      <c r="C28" s="16"/>
      <c r="D28" s="16"/>
      <c r="E28" s="16"/>
      <c r="F28" s="16"/>
      <c r="G28" s="16"/>
      <c r="H28" s="16"/>
      <c r="I28" s="16">
        <v>12</v>
      </c>
      <c r="J28" s="16"/>
      <c r="K28" s="16"/>
      <c r="L28" s="16"/>
      <c r="M28" s="16"/>
    </row>
    <row r="29" spans="1:13" ht="12.75">
      <c r="A29">
        <f t="shared" si="0"/>
        <v>26</v>
      </c>
      <c r="B29" s="16"/>
      <c r="C29" s="16">
        <v>27</v>
      </c>
      <c r="D29" s="16"/>
      <c r="E29" s="16"/>
      <c r="F29" s="16"/>
      <c r="G29" s="16">
        <v>23</v>
      </c>
      <c r="H29" s="16">
        <v>26</v>
      </c>
      <c r="I29" s="16"/>
      <c r="J29" s="16"/>
      <c r="K29" s="16"/>
      <c r="L29" s="16"/>
      <c r="M29" s="16"/>
    </row>
    <row r="30" spans="1:13" ht="12.75">
      <c r="A30">
        <f t="shared" si="0"/>
        <v>27</v>
      </c>
      <c r="B30" s="16">
        <v>29</v>
      </c>
      <c r="C30" s="16"/>
      <c r="D30" s="16"/>
      <c r="E30" s="16">
        <v>21</v>
      </c>
      <c r="F30" s="16">
        <v>27</v>
      </c>
      <c r="G30" s="16"/>
      <c r="H30" s="16"/>
      <c r="I30" s="16"/>
      <c r="J30" s="16"/>
      <c r="K30" s="16"/>
      <c r="L30" s="16"/>
      <c r="M30" s="16"/>
    </row>
    <row r="31" spans="1:13" ht="12.75">
      <c r="A31">
        <f t="shared" si="0"/>
        <v>28</v>
      </c>
      <c r="B31" s="16"/>
      <c r="C31" s="16"/>
      <c r="D31" s="16">
        <v>22</v>
      </c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>
        <f t="shared" si="0"/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>
        <v>12</v>
      </c>
      <c r="M32" s="16">
        <v>13</v>
      </c>
    </row>
    <row r="33" spans="1:13" ht="12.75">
      <c r="A33">
        <f t="shared" si="0"/>
        <v>30</v>
      </c>
      <c r="B33" s="16"/>
      <c r="C33" s="16"/>
      <c r="D33" s="16"/>
      <c r="E33" s="16"/>
      <c r="F33" s="16"/>
      <c r="G33" s="16"/>
      <c r="H33" s="16"/>
      <c r="I33" s="16"/>
      <c r="J33" s="16">
        <v>13</v>
      </c>
      <c r="K33" s="16">
        <v>22</v>
      </c>
      <c r="L33" s="16"/>
      <c r="M33" s="16"/>
    </row>
    <row r="34" spans="1:13" ht="12.75">
      <c r="A34">
        <f t="shared" si="0"/>
        <v>31</v>
      </c>
      <c r="B34" s="16"/>
      <c r="C34" s="16"/>
      <c r="D34" s="16"/>
      <c r="E34" s="16"/>
      <c r="F34" s="16"/>
      <c r="G34" s="16"/>
      <c r="H34" s="16"/>
      <c r="I34" s="16">
        <v>13</v>
      </c>
      <c r="J34" s="16"/>
      <c r="K34" s="16"/>
      <c r="L34" s="16"/>
      <c r="M34" s="16"/>
    </row>
    <row r="35" spans="1:13" ht="12.75">
      <c r="A35" t="s">
        <v>0</v>
      </c>
      <c r="B35">
        <f>MAX(B4:B34)</f>
        <v>29</v>
      </c>
      <c r="C35">
        <f aca="true" t="shared" si="1" ref="C35:M35">MAX(C4:C34)</f>
        <v>29</v>
      </c>
      <c r="D35">
        <f t="shared" si="1"/>
        <v>32</v>
      </c>
      <c r="E35">
        <f t="shared" si="1"/>
        <v>39</v>
      </c>
      <c r="F35">
        <f t="shared" si="1"/>
        <v>31</v>
      </c>
      <c r="G35">
        <f t="shared" si="1"/>
        <v>29</v>
      </c>
      <c r="H35">
        <f t="shared" si="1"/>
        <v>26</v>
      </c>
      <c r="I35">
        <f t="shared" si="1"/>
        <v>25</v>
      </c>
      <c r="J35">
        <f t="shared" si="1"/>
        <v>25</v>
      </c>
      <c r="K35">
        <f t="shared" si="1"/>
        <v>34</v>
      </c>
      <c r="L35">
        <f t="shared" si="1"/>
        <v>27</v>
      </c>
      <c r="M35">
        <f t="shared" si="1"/>
        <v>24</v>
      </c>
    </row>
    <row r="37" spans="1:14" ht="12.75">
      <c r="A37" t="s">
        <v>1</v>
      </c>
      <c r="B37">
        <f>MAX(B4:M34)</f>
        <v>39</v>
      </c>
      <c r="D37" t="s">
        <v>2</v>
      </c>
      <c r="E37" s="2">
        <f>AVERAGE(B4:M34)</f>
        <v>21.65573770491803</v>
      </c>
      <c r="G37" t="s">
        <v>3</v>
      </c>
      <c r="H37" s="2">
        <f>STDEV(B4:M34)</f>
        <v>6.444339236626306</v>
      </c>
      <c r="J37" t="s">
        <v>4</v>
      </c>
      <c r="K37">
        <f>COUNT(B4:M34)</f>
        <v>61</v>
      </c>
      <c r="M37" t="s">
        <v>23</v>
      </c>
      <c r="N37" s="2">
        <f>K37/61*100</f>
        <v>100</v>
      </c>
    </row>
    <row r="39" spans="3:10" ht="12.75">
      <c r="C39" t="s">
        <v>20</v>
      </c>
      <c r="D39" s="2">
        <f>D40/15*100</f>
        <v>100</v>
      </c>
      <c r="F39" t="s">
        <v>21</v>
      </c>
      <c r="G39" s="2">
        <f>G40/15*100</f>
        <v>100</v>
      </c>
      <c r="I39" t="s">
        <v>22</v>
      </c>
      <c r="J39" s="2">
        <f>J40/16*100</f>
        <v>100</v>
      </c>
    </row>
    <row r="40" spans="3:10" ht="12.75">
      <c r="C40" t="s">
        <v>24</v>
      </c>
      <c r="D40">
        <f>COUNT(B4:D34)</f>
        <v>15</v>
      </c>
      <c r="F40" t="s">
        <v>25</v>
      </c>
      <c r="G40">
        <f>COUNT(E4:G34)</f>
        <v>15</v>
      </c>
      <c r="I40" t="s">
        <v>26</v>
      </c>
      <c r="J40">
        <f>COUNT(H4:J34)</f>
        <v>16</v>
      </c>
    </row>
  </sheetData>
  <printOptions/>
  <pageMargins left="0.75" right="0.75" top="0.5" bottom="0.5" header="0.5" footer="0.5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0" sqref="E30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7</v>
      </c>
    </row>
    <row r="2" ht="12.75">
      <c r="E2" t="s">
        <v>27</v>
      </c>
    </row>
    <row r="3" spans="2:13" ht="12.75">
      <c r="B3" s="1">
        <v>37622</v>
      </c>
      <c r="C3" s="1">
        <v>37653</v>
      </c>
      <c r="D3" s="1">
        <v>37681</v>
      </c>
      <c r="E3" s="1">
        <v>37712</v>
      </c>
      <c r="F3" s="1">
        <v>37742</v>
      </c>
      <c r="G3" s="1">
        <v>37773</v>
      </c>
      <c r="H3" s="1">
        <v>37803</v>
      </c>
      <c r="I3" s="1">
        <v>37834</v>
      </c>
      <c r="J3" s="1">
        <v>37865</v>
      </c>
      <c r="K3" s="1">
        <v>37895</v>
      </c>
      <c r="L3" s="1">
        <v>37926</v>
      </c>
      <c r="M3" s="1">
        <v>37956</v>
      </c>
    </row>
    <row r="4" spans="1:13" ht="12.75">
      <c r="A4">
        <v>1</v>
      </c>
      <c r="B4" s="16"/>
      <c r="C4" s="16"/>
      <c r="D4" s="16"/>
      <c r="E4" s="16"/>
      <c r="F4" s="16"/>
      <c r="G4" s="16"/>
      <c r="H4" s="16"/>
      <c r="I4" s="16">
        <v>21</v>
      </c>
      <c r="J4" s="16"/>
      <c r="K4" s="16"/>
      <c r="L4" s="16"/>
      <c r="M4" s="16"/>
    </row>
    <row r="5" spans="1:13" ht="12.75">
      <c r="A5">
        <f>+A4+1</f>
        <v>2</v>
      </c>
      <c r="B5" s="16"/>
      <c r="C5" s="16">
        <v>20</v>
      </c>
      <c r="D5" s="16"/>
      <c r="E5" s="16"/>
      <c r="F5" s="16"/>
      <c r="G5" s="16">
        <v>31</v>
      </c>
      <c r="H5" s="16">
        <v>30</v>
      </c>
      <c r="I5" s="16"/>
      <c r="J5" s="16"/>
      <c r="K5" s="16"/>
      <c r="L5" s="16"/>
      <c r="M5" s="16"/>
    </row>
    <row r="6" spans="1:13" ht="12.75">
      <c r="A6">
        <f aca="true" t="shared" si="0" ref="A6:A34">+A5+1</f>
        <v>3</v>
      </c>
      <c r="B6" s="16">
        <v>50</v>
      </c>
      <c r="C6" s="16"/>
      <c r="D6" s="16"/>
      <c r="E6" s="16">
        <v>21</v>
      </c>
      <c r="F6" s="16">
        <v>40</v>
      </c>
      <c r="G6" s="16"/>
      <c r="H6" s="16"/>
      <c r="I6" s="16"/>
      <c r="J6" s="16"/>
      <c r="K6" s="16"/>
      <c r="L6" s="16"/>
      <c r="M6" s="16"/>
    </row>
    <row r="7" spans="1:13" ht="12.75">
      <c r="A7">
        <f t="shared" si="0"/>
        <v>4</v>
      </c>
      <c r="B7" s="16"/>
      <c r="C7" s="16"/>
      <c r="D7" s="16">
        <v>24</v>
      </c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>
        <f t="shared" si="0"/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>
        <v>71</v>
      </c>
      <c r="M8" s="16">
        <v>53</v>
      </c>
    </row>
    <row r="9" spans="1:13" ht="12.75">
      <c r="A9">
        <f t="shared" si="0"/>
        <v>6</v>
      </c>
      <c r="B9" s="16"/>
      <c r="C9" s="16"/>
      <c r="D9" s="16"/>
      <c r="E9" s="16"/>
      <c r="F9" s="16"/>
      <c r="G9" s="16"/>
      <c r="H9" s="16"/>
      <c r="I9" s="16"/>
      <c r="J9" s="16">
        <v>33</v>
      </c>
      <c r="K9" s="16">
        <v>42</v>
      </c>
      <c r="L9" s="16"/>
      <c r="M9" s="16"/>
    </row>
    <row r="10" spans="1:13" ht="12.75">
      <c r="A10">
        <f t="shared" si="0"/>
        <v>7</v>
      </c>
      <c r="B10" s="16"/>
      <c r="C10" s="16"/>
      <c r="D10" s="16"/>
      <c r="E10" s="16"/>
      <c r="F10" s="16"/>
      <c r="G10" s="16"/>
      <c r="H10" s="16"/>
      <c r="I10" s="16">
        <v>34</v>
      </c>
      <c r="J10" s="16"/>
      <c r="K10" s="16"/>
      <c r="L10" s="16"/>
      <c r="M10" s="16"/>
    </row>
    <row r="11" spans="1:13" ht="12.75">
      <c r="A11">
        <f t="shared" si="0"/>
        <v>8</v>
      </c>
      <c r="B11" s="16"/>
      <c r="C11" s="16">
        <v>12</v>
      </c>
      <c r="D11" s="16"/>
      <c r="E11" s="16"/>
      <c r="F11" s="16"/>
      <c r="G11" s="16">
        <v>40</v>
      </c>
      <c r="H11" s="16">
        <v>22</v>
      </c>
      <c r="I11" s="16"/>
      <c r="J11" s="16"/>
      <c r="K11" s="16"/>
      <c r="L11" s="16"/>
      <c r="M11" s="16"/>
    </row>
    <row r="12" spans="1:13" ht="12.75">
      <c r="A12">
        <f t="shared" si="0"/>
        <v>9</v>
      </c>
      <c r="B12" s="16">
        <v>34</v>
      </c>
      <c r="C12" s="16"/>
      <c r="D12" s="16"/>
      <c r="E12" s="16">
        <v>35</v>
      </c>
      <c r="F12" s="16">
        <v>34</v>
      </c>
      <c r="G12" s="16"/>
      <c r="H12" s="16"/>
      <c r="I12" s="16"/>
      <c r="J12" s="16"/>
      <c r="K12" s="16"/>
      <c r="L12" s="16"/>
      <c r="M12" s="16"/>
    </row>
    <row r="13" spans="1:13" ht="12.75">
      <c r="A13">
        <f t="shared" si="0"/>
        <v>10</v>
      </c>
      <c r="B13" s="16"/>
      <c r="C13" s="16"/>
      <c r="D13" s="16">
        <v>56</v>
      </c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>
        <f t="shared" si="0"/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>
        <v>29</v>
      </c>
      <c r="M14" s="16">
        <v>24</v>
      </c>
    </row>
    <row r="15" spans="1:13" ht="12.75">
      <c r="A15">
        <f t="shared" si="0"/>
        <v>12</v>
      </c>
      <c r="B15" s="16"/>
      <c r="C15" s="16"/>
      <c r="D15" s="16"/>
      <c r="E15" s="16"/>
      <c r="F15" s="16"/>
      <c r="G15" s="16"/>
      <c r="H15" s="16"/>
      <c r="I15" s="16"/>
      <c r="J15" s="16">
        <v>23</v>
      </c>
      <c r="K15" s="16">
        <v>18</v>
      </c>
      <c r="L15" s="16"/>
      <c r="M15" s="16"/>
    </row>
    <row r="16" spans="1:13" ht="12.75">
      <c r="A16">
        <f t="shared" si="0"/>
        <v>13</v>
      </c>
      <c r="B16" s="16"/>
      <c r="C16" s="16"/>
      <c r="D16" s="16"/>
      <c r="E16" s="16"/>
      <c r="F16" s="16"/>
      <c r="G16" s="16"/>
      <c r="H16" s="16"/>
      <c r="I16" s="16">
        <v>16</v>
      </c>
      <c r="J16" s="16"/>
      <c r="K16" s="16"/>
      <c r="L16" s="16"/>
      <c r="M16" s="16"/>
    </row>
    <row r="17" spans="1:13" ht="12.75">
      <c r="A17">
        <f t="shared" si="0"/>
        <v>14</v>
      </c>
      <c r="B17" s="16"/>
      <c r="C17" s="16">
        <v>30</v>
      </c>
      <c r="D17" s="16"/>
      <c r="E17" s="16"/>
      <c r="F17" s="16"/>
      <c r="G17" s="16">
        <v>31</v>
      </c>
      <c r="H17" s="16">
        <v>26</v>
      </c>
      <c r="I17" s="16"/>
      <c r="J17" s="16"/>
      <c r="K17" s="16"/>
      <c r="L17" s="16"/>
      <c r="M17" s="16"/>
    </row>
    <row r="18" spans="1:13" ht="12.75">
      <c r="A18">
        <f t="shared" si="0"/>
        <v>15</v>
      </c>
      <c r="B18" s="16">
        <v>47</v>
      </c>
      <c r="C18" s="16"/>
      <c r="D18" s="16"/>
      <c r="E18" s="16">
        <v>53</v>
      </c>
      <c r="F18" s="16">
        <v>37</v>
      </c>
      <c r="G18" s="16"/>
      <c r="H18" s="16"/>
      <c r="I18" s="16"/>
      <c r="J18" s="16"/>
      <c r="K18" s="16"/>
      <c r="L18" s="16"/>
      <c r="M18" s="16"/>
    </row>
    <row r="19" spans="1:13" ht="12.75">
      <c r="A19">
        <f t="shared" si="0"/>
        <v>16</v>
      </c>
      <c r="B19" s="16"/>
      <c r="C19" s="16"/>
      <c r="D19" s="16">
        <v>26</v>
      </c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>
        <f t="shared" si="0"/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>
        <v>24</v>
      </c>
      <c r="M20" s="16">
        <v>30</v>
      </c>
    </row>
    <row r="21" spans="1:13" ht="12.75">
      <c r="A21">
        <f t="shared" si="0"/>
        <v>18</v>
      </c>
      <c r="B21" s="16"/>
      <c r="C21" s="16"/>
      <c r="D21" s="16"/>
      <c r="E21" s="16"/>
      <c r="F21" s="16"/>
      <c r="G21" s="16"/>
      <c r="H21" s="16"/>
      <c r="I21" s="16"/>
      <c r="J21" s="16">
        <v>46</v>
      </c>
      <c r="K21" s="16">
        <v>23</v>
      </c>
      <c r="L21" s="16"/>
      <c r="M21" s="16"/>
    </row>
    <row r="22" spans="1:13" ht="12.75">
      <c r="A22">
        <f t="shared" si="0"/>
        <v>19</v>
      </c>
      <c r="B22" s="16"/>
      <c r="C22" s="16"/>
      <c r="D22" s="16"/>
      <c r="E22" s="16"/>
      <c r="F22" s="16"/>
      <c r="G22" s="16"/>
      <c r="H22" s="16"/>
      <c r="I22" s="16">
        <v>35</v>
      </c>
      <c r="J22" s="16"/>
      <c r="K22" s="16"/>
      <c r="L22" s="16"/>
      <c r="M22" s="16"/>
    </row>
    <row r="23" spans="1:13" ht="12.75">
      <c r="A23">
        <f t="shared" si="0"/>
        <v>20</v>
      </c>
      <c r="B23" s="16"/>
      <c r="C23" s="16">
        <v>22</v>
      </c>
      <c r="D23" s="16"/>
      <c r="E23" s="16"/>
      <c r="F23" s="16"/>
      <c r="G23" s="16">
        <v>27</v>
      </c>
      <c r="H23" s="16">
        <v>35</v>
      </c>
      <c r="I23" s="16"/>
      <c r="J23" s="16"/>
      <c r="K23" s="16"/>
      <c r="L23" s="16"/>
      <c r="M23" s="16"/>
    </row>
    <row r="24" spans="1:13" ht="12.75">
      <c r="A24">
        <f t="shared" si="0"/>
        <v>21</v>
      </c>
      <c r="B24" s="16">
        <v>25</v>
      </c>
      <c r="C24" s="16"/>
      <c r="D24" s="16"/>
      <c r="E24" s="16">
        <v>41</v>
      </c>
      <c r="F24" s="16">
        <v>36</v>
      </c>
      <c r="G24" s="16"/>
      <c r="H24" s="16"/>
      <c r="I24" s="16"/>
      <c r="J24" s="16"/>
      <c r="K24" s="16"/>
      <c r="L24" s="16"/>
      <c r="M24" s="16"/>
    </row>
    <row r="25" spans="1:13" ht="12.75">
      <c r="A25">
        <f t="shared" si="0"/>
        <v>22</v>
      </c>
      <c r="B25" s="16"/>
      <c r="C25" s="16"/>
      <c r="D25" s="16">
        <v>36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.75">
      <c r="A26">
        <f t="shared" si="0"/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>
        <v>30</v>
      </c>
      <c r="M26" s="16">
        <v>17</v>
      </c>
    </row>
    <row r="27" spans="1:13" ht="12.75">
      <c r="A27">
        <f t="shared" si="0"/>
        <v>24</v>
      </c>
      <c r="B27" s="16"/>
      <c r="C27" s="16"/>
      <c r="D27" s="16"/>
      <c r="E27" s="16"/>
      <c r="F27" s="16"/>
      <c r="G27" s="16"/>
      <c r="H27" s="16"/>
      <c r="I27" s="16"/>
      <c r="J27" s="16">
        <v>31</v>
      </c>
      <c r="K27" s="16">
        <v>42</v>
      </c>
      <c r="L27" s="16"/>
      <c r="M27" s="16"/>
    </row>
    <row r="28" spans="1:13" ht="12.75">
      <c r="A28">
        <f t="shared" si="0"/>
        <v>25</v>
      </c>
      <c r="B28" s="16"/>
      <c r="C28" s="16"/>
      <c r="D28" s="16"/>
      <c r="E28" s="16"/>
      <c r="F28" s="16"/>
      <c r="G28" s="16"/>
      <c r="H28" s="16"/>
      <c r="I28" s="16">
        <v>20</v>
      </c>
      <c r="J28" s="16"/>
      <c r="K28" s="16"/>
      <c r="L28" s="16"/>
      <c r="M28" s="16"/>
    </row>
    <row r="29" spans="1:13" ht="12.75">
      <c r="A29">
        <f t="shared" si="0"/>
        <v>26</v>
      </c>
      <c r="B29" s="16"/>
      <c r="C29" s="16">
        <v>23</v>
      </c>
      <c r="D29" s="16"/>
      <c r="E29" s="16"/>
      <c r="F29" s="16"/>
      <c r="G29" s="16">
        <v>38</v>
      </c>
      <c r="H29" s="16">
        <v>34</v>
      </c>
      <c r="I29" s="16"/>
      <c r="J29" s="16"/>
      <c r="K29" s="16"/>
      <c r="L29" s="16"/>
      <c r="M29" s="16"/>
    </row>
    <row r="30" spans="1:13" ht="12.75">
      <c r="A30">
        <f t="shared" si="0"/>
        <v>27</v>
      </c>
      <c r="B30" s="16">
        <v>38</v>
      </c>
      <c r="C30" s="16"/>
      <c r="D30" s="16"/>
      <c r="E30" s="16">
        <v>37</v>
      </c>
      <c r="F30" s="16">
        <v>39</v>
      </c>
      <c r="G30" s="16"/>
      <c r="H30" s="16"/>
      <c r="I30" s="16"/>
      <c r="J30" s="16"/>
      <c r="K30" s="16"/>
      <c r="L30" s="16"/>
      <c r="M30" s="16"/>
    </row>
    <row r="31" spans="1:13" ht="12.75">
      <c r="A31">
        <f t="shared" si="0"/>
        <v>28</v>
      </c>
      <c r="B31" s="16"/>
      <c r="C31" s="16"/>
      <c r="D31" s="16">
        <v>30</v>
      </c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>
        <f t="shared" si="0"/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>
        <v>16</v>
      </c>
      <c r="M32" s="16">
        <v>11</v>
      </c>
    </row>
    <row r="33" spans="1:13" ht="12.75">
      <c r="A33">
        <f t="shared" si="0"/>
        <v>30</v>
      </c>
      <c r="B33" s="16"/>
      <c r="C33" s="16"/>
      <c r="D33" s="16"/>
      <c r="E33" s="16"/>
      <c r="F33" s="16"/>
      <c r="G33" s="16"/>
      <c r="H33" s="16"/>
      <c r="I33" s="16"/>
      <c r="J33" s="16">
        <v>23</v>
      </c>
      <c r="K33" s="16">
        <v>27</v>
      </c>
      <c r="L33" s="16"/>
      <c r="M33" s="16"/>
    </row>
    <row r="34" spans="1:13" ht="12.75">
      <c r="A34">
        <f t="shared" si="0"/>
        <v>31</v>
      </c>
      <c r="B34" s="16"/>
      <c r="C34" s="16"/>
      <c r="D34" s="16"/>
      <c r="E34" s="16"/>
      <c r="F34" s="16"/>
      <c r="G34" s="16"/>
      <c r="H34" s="16"/>
      <c r="I34" s="16">
        <v>19</v>
      </c>
      <c r="J34" s="16"/>
      <c r="K34" s="16"/>
      <c r="L34" s="16"/>
      <c r="M34" s="16"/>
    </row>
    <row r="35" spans="1:13" ht="12.75">
      <c r="A35" t="s">
        <v>0</v>
      </c>
      <c r="B35">
        <f>MAX(B4:B34)</f>
        <v>50</v>
      </c>
      <c r="C35">
        <f aca="true" t="shared" si="1" ref="C35:M35">MAX(C4:C34)</f>
        <v>30</v>
      </c>
      <c r="D35">
        <f t="shared" si="1"/>
        <v>56</v>
      </c>
      <c r="E35">
        <f t="shared" si="1"/>
        <v>53</v>
      </c>
      <c r="F35">
        <f t="shared" si="1"/>
        <v>40</v>
      </c>
      <c r="G35">
        <f t="shared" si="1"/>
        <v>40</v>
      </c>
      <c r="H35">
        <f t="shared" si="1"/>
        <v>35</v>
      </c>
      <c r="I35">
        <f t="shared" si="1"/>
        <v>35</v>
      </c>
      <c r="J35">
        <f t="shared" si="1"/>
        <v>46</v>
      </c>
      <c r="K35">
        <f t="shared" si="1"/>
        <v>42</v>
      </c>
      <c r="L35">
        <f t="shared" si="1"/>
        <v>71</v>
      </c>
      <c r="M35">
        <f t="shared" si="1"/>
        <v>53</v>
      </c>
    </row>
    <row r="37" spans="1:14" ht="12.75">
      <c r="A37" t="s">
        <v>1</v>
      </c>
      <c r="B37">
        <f>MAX(B4:M34)</f>
        <v>71</v>
      </c>
      <c r="D37" t="s">
        <v>2</v>
      </c>
      <c r="E37" s="2">
        <f>AVERAGE(B4:M34)</f>
        <v>31.442622950819672</v>
      </c>
      <c r="G37" t="s">
        <v>3</v>
      </c>
      <c r="H37" s="2">
        <f>STDEV(B4:M34)</f>
        <v>11.367386961777884</v>
      </c>
      <c r="J37" t="s">
        <v>4</v>
      </c>
      <c r="K37">
        <f>COUNT(B4:M34)</f>
        <v>61</v>
      </c>
      <c r="M37" t="s">
        <v>23</v>
      </c>
      <c r="N37" s="2">
        <f>K37/61*100</f>
        <v>100</v>
      </c>
    </row>
    <row r="39" spans="3:10" ht="12.75">
      <c r="C39" t="s">
        <v>20</v>
      </c>
      <c r="D39" s="2">
        <f>D40/15*100</f>
        <v>100</v>
      </c>
      <c r="F39" t="s">
        <v>21</v>
      </c>
      <c r="G39" s="2">
        <f>G40/15*100</f>
        <v>100</v>
      </c>
      <c r="I39" t="s">
        <v>22</v>
      </c>
      <c r="J39" s="2">
        <f>J40/16*100</f>
        <v>100</v>
      </c>
    </row>
    <row r="40" spans="3:10" ht="12.75">
      <c r="C40" t="s">
        <v>24</v>
      </c>
      <c r="D40">
        <f>COUNT(B4:D34)</f>
        <v>15</v>
      </c>
      <c r="F40" t="s">
        <v>25</v>
      </c>
      <c r="G40">
        <f>COUNT(E4:G34)</f>
        <v>15</v>
      </c>
      <c r="I40" t="s">
        <v>26</v>
      </c>
      <c r="J40">
        <f>COUNT(H4:J34)</f>
        <v>16</v>
      </c>
    </row>
  </sheetData>
  <printOptions/>
  <pageMargins left="0.75" right="0.75" top="0.5" bottom="0.5" header="0.5" footer="0.5"/>
  <pageSetup horizontalDpi="600" verticalDpi="600" orientation="landscape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9" sqref="H29"/>
    </sheetView>
  </sheetViews>
  <sheetFormatPr defaultColWidth="9.140625" defaultRowHeight="12.75"/>
  <cols>
    <col min="1" max="1" width="10.7109375" style="0" customWidth="1"/>
    <col min="2" max="2" width="9.00390625" style="0" customWidth="1"/>
    <col min="13" max="13" width="10.00390625" style="0" customWidth="1"/>
  </cols>
  <sheetData>
    <row r="1" ht="12.75">
      <c r="F1" t="s">
        <v>29</v>
      </c>
    </row>
    <row r="2" ht="12.75">
      <c r="E2" t="s">
        <v>27</v>
      </c>
    </row>
    <row r="3" spans="2:13" ht="12.75">
      <c r="B3" s="1">
        <v>37622</v>
      </c>
      <c r="C3" s="1">
        <v>37653</v>
      </c>
      <c r="D3" s="1">
        <v>37681</v>
      </c>
      <c r="E3" s="1">
        <v>37712</v>
      </c>
      <c r="F3" s="1">
        <v>37742</v>
      </c>
      <c r="G3" s="1">
        <v>37773</v>
      </c>
      <c r="H3" s="1">
        <v>37803</v>
      </c>
      <c r="I3" s="1">
        <v>37834</v>
      </c>
      <c r="J3" s="1">
        <v>37865</v>
      </c>
      <c r="K3" s="1">
        <v>37895</v>
      </c>
      <c r="L3" s="1">
        <v>37926</v>
      </c>
      <c r="M3" s="1">
        <v>37956</v>
      </c>
    </row>
    <row r="4" spans="1:13" ht="12.75">
      <c r="A4">
        <v>1</v>
      </c>
      <c r="B4" s="16"/>
      <c r="C4" s="16"/>
      <c r="D4" s="16"/>
      <c r="E4" s="16"/>
      <c r="F4" s="16"/>
      <c r="G4" s="16"/>
      <c r="H4" s="16"/>
      <c r="I4" s="16">
        <v>40</v>
      </c>
      <c r="J4" s="16"/>
      <c r="K4" s="16"/>
      <c r="L4" s="16"/>
      <c r="M4" s="16"/>
    </row>
    <row r="5" spans="1:13" ht="12.75">
      <c r="A5">
        <f>+A4+1</f>
        <v>2</v>
      </c>
      <c r="B5" s="16"/>
      <c r="C5" s="16">
        <v>23</v>
      </c>
      <c r="D5" s="16"/>
      <c r="E5" s="16"/>
      <c r="F5" s="16"/>
      <c r="G5" s="16">
        <v>30</v>
      </c>
      <c r="H5" s="16">
        <v>29</v>
      </c>
      <c r="I5" s="16"/>
      <c r="J5" s="16"/>
      <c r="K5" s="16"/>
      <c r="L5" s="16"/>
      <c r="M5" s="16"/>
    </row>
    <row r="6" spans="1:13" ht="12.75">
      <c r="A6">
        <f aca="true" t="shared" si="0" ref="A6:A34">+A5+1</f>
        <v>3</v>
      </c>
      <c r="B6" s="16">
        <v>19</v>
      </c>
      <c r="C6" s="16"/>
      <c r="D6" s="16"/>
      <c r="E6" s="16">
        <v>22</v>
      </c>
      <c r="F6" s="16">
        <v>38</v>
      </c>
      <c r="G6" s="16"/>
      <c r="H6" s="16"/>
      <c r="I6" s="16"/>
      <c r="J6" s="16"/>
      <c r="K6" s="16"/>
      <c r="L6" s="16"/>
      <c r="M6" s="16"/>
    </row>
    <row r="7" spans="1:13" ht="12.75">
      <c r="A7">
        <f t="shared" si="0"/>
        <v>4</v>
      </c>
      <c r="B7" s="16"/>
      <c r="C7" s="16"/>
      <c r="D7" s="16">
        <v>15</v>
      </c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>
        <f t="shared" si="0"/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>
        <v>41</v>
      </c>
      <c r="M8" s="16">
        <v>16</v>
      </c>
    </row>
    <row r="9" spans="1:13" ht="12.75">
      <c r="A9">
        <f t="shared" si="0"/>
        <v>6</v>
      </c>
      <c r="B9" s="16"/>
      <c r="C9" s="16"/>
      <c r="D9" s="16"/>
      <c r="E9" s="16"/>
      <c r="F9" s="16"/>
      <c r="G9" s="16"/>
      <c r="H9" s="16"/>
      <c r="I9" s="16"/>
      <c r="J9" s="16"/>
      <c r="K9" s="16">
        <v>34</v>
      </c>
      <c r="L9" s="16"/>
      <c r="M9" s="16"/>
    </row>
    <row r="10" spans="1:13" ht="12.75">
      <c r="A10">
        <f t="shared" si="0"/>
        <v>7</v>
      </c>
      <c r="B10" s="16"/>
      <c r="C10" s="16"/>
      <c r="D10" s="16"/>
      <c r="E10" s="16"/>
      <c r="F10" s="16"/>
      <c r="G10" s="16"/>
      <c r="H10" s="16"/>
      <c r="I10" s="16">
        <v>28</v>
      </c>
      <c r="J10" s="16"/>
      <c r="K10" s="16"/>
      <c r="L10" s="16"/>
      <c r="M10" s="16"/>
    </row>
    <row r="11" spans="1:13" ht="12.75">
      <c r="A11">
        <f t="shared" si="0"/>
        <v>8</v>
      </c>
      <c r="B11" s="16"/>
      <c r="C11" s="16">
        <v>11</v>
      </c>
      <c r="D11" s="16"/>
      <c r="E11" s="16"/>
      <c r="F11" s="16"/>
      <c r="G11" s="16">
        <v>18</v>
      </c>
      <c r="H11" s="16">
        <v>23</v>
      </c>
      <c r="I11" s="16"/>
      <c r="J11" s="16"/>
      <c r="K11" s="16"/>
      <c r="L11" s="16"/>
      <c r="M11" s="16"/>
    </row>
    <row r="12" spans="1:13" ht="12.75">
      <c r="A12">
        <f t="shared" si="0"/>
        <v>9</v>
      </c>
      <c r="B12" s="16">
        <v>25</v>
      </c>
      <c r="C12" s="16"/>
      <c r="D12" s="16"/>
      <c r="E12" s="16">
        <v>17</v>
      </c>
      <c r="F12" s="16">
        <v>37</v>
      </c>
      <c r="G12" s="16"/>
      <c r="H12" s="16"/>
      <c r="I12" s="16"/>
      <c r="J12" s="16"/>
      <c r="K12" s="16"/>
      <c r="L12" s="16"/>
      <c r="M12" s="16"/>
    </row>
    <row r="13" spans="1:13" ht="12.75">
      <c r="A13">
        <f t="shared" si="0"/>
        <v>10</v>
      </c>
      <c r="B13" s="16"/>
      <c r="C13" s="16"/>
      <c r="D13" s="16">
        <v>22</v>
      </c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>
        <f t="shared" si="0"/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>
        <v>25</v>
      </c>
      <c r="M14" s="16">
        <v>14</v>
      </c>
    </row>
    <row r="15" spans="1:13" ht="12.75">
      <c r="A15">
        <f t="shared" si="0"/>
        <v>12</v>
      </c>
      <c r="B15" s="16"/>
      <c r="C15" s="16"/>
      <c r="D15" s="16"/>
      <c r="E15" s="16"/>
      <c r="F15" s="16"/>
      <c r="G15" s="16"/>
      <c r="H15" s="16"/>
      <c r="I15" s="16"/>
      <c r="J15" s="16">
        <v>12</v>
      </c>
      <c r="K15" s="16">
        <v>19</v>
      </c>
      <c r="L15" s="16"/>
      <c r="M15" s="16"/>
    </row>
    <row r="16" spans="1:13" ht="12.75">
      <c r="A16">
        <f t="shared" si="0"/>
        <v>13</v>
      </c>
      <c r="B16" s="16"/>
      <c r="C16" s="16"/>
      <c r="D16" s="16"/>
      <c r="E16" s="16"/>
      <c r="F16" s="16"/>
      <c r="G16" s="16"/>
      <c r="H16" s="16"/>
      <c r="I16" s="16">
        <v>23</v>
      </c>
      <c r="J16" s="16"/>
      <c r="K16" s="16"/>
      <c r="L16" s="16"/>
      <c r="M16" s="16"/>
    </row>
    <row r="17" spans="1:13" ht="12.75">
      <c r="A17">
        <f t="shared" si="0"/>
        <v>14</v>
      </c>
      <c r="B17" s="16"/>
      <c r="C17" s="16">
        <v>17</v>
      </c>
      <c r="D17" s="16"/>
      <c r="E17" s="16"/>
      <c r="F17" s="16"/>
      <c r="G17" s="16">
        <v>15</v>
      </c>
      <c r="H17" s="16">
        <v>23</v>
      </c>
      <c r="I17" s="16"/>
      <c r="J17" s="16"/>
      <c r="K17" s="16"/>
      <c r="L17" s="16"/>
      <c r="M17" s="16"/>
    </row>
    <row r="18" spans="1:13" ht="12.75">
      <c r="A18">
        <f t="shared" si="0"/>
        <v>15</v>
      </c>
      <c r="B18" s="16">
        <v>29</v>
      </c>
      <c r="C18" s="16"/>
      <c r="D18" s="16"/>
      <c r="E18" s="16">
        <v>27</v>
      </c>
      <c r="F18" s="16">
        <v>43</v>
      </c>
      <c r="G18" s="16"/>
      <c r="H18" s="16"/>
      <c r="I18" s="16"/>
      <c r="J18" s="16"/>
      <c r="K18" s="16"/>
      <c r="L18" s="16"/>
      <c r="M18" s="16"/>
    </row>
    <row r="19" spans="1:13" ht="12.75">
      <c r="A19">
        <f t="shared" si="0"/>
        <v>16</v>
      </c>
      <c r="B19" s="16"/>
      <c r="C19" s="16"/>
      <c r="D19" s="16">
        <v>22</v>
      </c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>
        <f t="shared" si="0"/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>
        <v>21</v>
      </c>
      <c r="M20" s="16">
        <v>19</v>
      </c>
    </row>
    <row r="21" spans="1:13" ht="12.75">
      <c r="A21">
        <f t="shared" si="0"/>
        <v>18</v>
      </c>
      <c r="B21" s="16"/>
      <c r="C21" s="16"/>
      <c r="D21" s="16"/>
      <c r="E21" s="16"/>
      <c r="F21" s="16"/>
      <c r="G21" s="16"/>
      <c r="H21" s="16"/>
      <c r="I21" s="16"/>
      <c r="J21" s="16">
        <v>35</v>
      </c>
      <c r="K21" s="16">
        <v>18</v>
      </c>
      <c r="L21" s="16"/>
      <c r="M21" s="16"/>
    </row>
    <row r="22" spans="1:13" ht="12.75">
      <c r="A22">
        <f t="shared" si="0"/>
        <v>19</v>
      </c>
      <c r="B22" s="16"/>
      <c r="C22" s="16"/>
      <c r="D22" s="16"/>
      <c r="E22" s="16"/>
      <c r="F22" s="16"/>
      <c r="G22" s="16"/>
      <c r="H22" s="16"/>
      <c r="I22" s="16">
        <v>36</v>
      </c>
      <c r="J22" s="16"/>
      <c r="K22" s="16"/>
      <c r="L22" s="16"/>
      <c r="M22" s="16"/>
    </row>
    <row r="23" spans="1:13" ht="12.75">
      <c r="A23">
        <f t="shared" si="0"/>
        <v>20</v>
      </c>
      <c r="B23" s="16"/>
      <c r="C23" s="16">
        <v>6</v>
      </c>
      <c r="D23" s="16"/>
      <c r="E23" s="16"/>
      <c r="F23" s="16"/>
      <c r="G23" s="16">
        <v>28</v>
      </c>
      <c r="H23" s="16">
        <v>37</v>
      </c>
      <c r="I23" s="16"/>
      <c r="J23" s="16"/>
      <c r="K23" s="16"/>
      <c r="L23" s="16"/>
      <c r="M23" s="16"/>
    </row>
    <row r="24" spans="1:13" ht="12.75">
      <c r="A24">
        <f t="shared" si="0"/>
        <v>21</v>
      </c>
      <c r="B24" s="16">
        <v>25</v>
      </c>
      <c r="C24" s="16"/>
      <c r="D24" s="16"/>
      <c r="E24" s="16">
        <v>23</v>
      </c>
      <c r="F24" s="16"/>
      <c r="G24" s="16"/>
      <c r="H24" s="16"/>
      <c r="I24" s="16"/>
      <c r="J24" s="16"/>
      <c r="K24" s="16"/>
      <c r="L24" s="16"/>
      <c r="M24" s="16"/>
    </row>
    <row r="25" spans="1:13" ht="12.75">
      <c r="A25">
        <f t="shared" si="0"/>
        <v>22</v>
      </c>
      <c r="B25" s="16"/>
      <c r="C25" s="16"/>
      <c r="D25" s="16">
        <v>21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.75">
      <c r="A26">
        <f t="shared" si="0"/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>
        <v>11</v>
      </c>
      <c r="M26" s="16">
        <v>12</v>
      </c>
    </row>
    <row r="27" spans="1:13" ht="12.75">
      <c r="A27">
        <f t="shared" si="0"/>
        <v>24</v>
      </c>
      <c r="B27" s="16"/>
      <c r="C27" s="16"/>
      <c r="D27" s="16"/>
      <c r="E27" s="16"/>
      <c r="F27" s="16"/>
      <c r="G27" s="16"/>
      <c r="H27" s="16"/>
      <c r="I27" s="16"/>
      <c r="J27" s="16">
        <v>33</v>
      </c>
      <c r="K27" s="16">
        <v>32</v>
      </c>
      <c r="L27" s="16"/>
      <c r="M27" s="16"/>
    </row>
    <row r="28" spans="1:13" ht="12.75">
      <c r="A28">
        <f t="shared" si="0"/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2.75">
      <c r="A29">
        <f t="shared" si="0"/>
        <v>26</v>
      </c>
      <c r="B29" s="16"/>
      <c r="C29" s="16">
        <v>9</v>
      </c>
      <c r="D29" s="16"/>
      <c r="E29" s="16"/>
      <c r="F29" s="16"/>
      <c r="G29" s="16">
        <v>26</v>
      </c>
      <c r="H29" s="16">
        <v>47</v>
      </c>
      <c r="I29" s="16"/>
      <c r="J29" s="16"/>
      <c r="K29" s="16"/>
      <c r="L29" s="16"/>
      <c r="M29" s="16"/>
    </row>
    <row r="30" spans="1:13" ht="12.75">
      <c r="A30">
        <f t="shared" si="0"/>
        <v>27</v>
      </c>
      <c r="B30" s="16">
        <v>29</v>
      </c>
      <c r="C30" s="16"/>
      <c r="D30" s="16"/>
      <c r="E30" s="16">
        <v>20</v>
      </c>
      <c r="F30" s="16">
        <v>26</v>
      </c>
      <c r="G30" s="16"/>
      <c r="H30" s="16"/>
      <c r="I30" s="16"/>
      <c r="J30" s="16"/>
      <c r="K30" s="16"/>
      <c r="L30" s="16"/>
      <c r="M30" s="16"/>
    </row>
    <row r="31" spans="1:13" ht="12.75">
      <c r="A31">
        <f t="shared" si="0"/>
        <v>28</v>
      </c>
      <c r="B31" s="16"/>
      <c r="C31" s="16"/>
      <c r="D31" s="16">
        <v>19</v>
      </c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>
        <f t="shared" si="0"/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>
        <v>13</v>
      </c>
      <c r="M32" s="16"/>
    </row>
    <row r="33" spans="1:13" ht="12.75">
      <c r="A33">
        <f t="shared" si="0"/>
        <v>30</v>
      </c>
      <c r="B33" s="16"/>
      <c r="C33" s="16"/>
      <c r="D33" s="16"/>
      <c r="E33" s="16"/>
      <c r="F33" s="16"/>
      <c r="G33" s="16"/>
      <c r="H33" s="16"/>
      <c r="I33" s="16"/>
      <c r="J33" s="16">
        <v>30</v>
      </c>
      <c r="K33" s="16">
        <v>18</v>
      </c>
      <c r="L33" s="16"/>
      <c r="M33" s="16"/>
    </row>
    <row r="34" spans="1:13" ht="12.75">
      <c r="A34">
        <f t="shared" si="0"/>
        <v>31</v>
      </c>
      <c r="B34" s="16"/>
      <c r="C34" s="16"/>
      <c r="D34" s="16"/>
      <c r="E34" s="16"/>
      <c r="F34" s="16"/>
      <c r="G34" s="16"/>
      <c r="H34" s="16"/>
      <c r="I34" s="16">
        <v>35</v>
      </c>
      <c r="J34" s="16"/>
      <c r="K34" s="16"/>
      <c r="L34" s="16"/>
      <c r="M34" s="16"/>
    </row>
    <row r="35" spans="1:13" ht="12.75">
      <c r="A35" t="s">
        <v>0</v>
      </c>
      <c r="B35">
        <f>MAX(B4:B34)</f>
        <v>29</v>
      </c>
      <c r="C35">
        <f aca="true" t="shared" si="1" ref="C35:M35">MAX(C4:C34)</f>
        <v>23</v>
      </c>
      <c r="D35">
        <f t="shared" si="1"/>
        <v>22</v>
      </c>
      <c r="E35">
        <f t="shared" si="1"/>
        <v>27</v>
      </c>
      <c r="F35">
        <f t="shared" si="1"/>
        <v>43</v>
      </c>
      <c r="G35">
        <f t="shared" si="1"/>
        <v>30</v>
      </c>
      <c r="H35">
        <f t="shared" si="1"/>
        <v>47</v>
      </c>
      <c r="I35">
        <f t="shared" si="1"/>
        <v>40</v>
      </c>
      <c r="J35">
        <f t="shared" si="1"/>
        <v>35</v>
      </c>
      <c r="K35">
        <f t="shared" si="1"/>
        <v>34</v>
      </c>
      <c r="L35">
        <f t="shared" si="1"/>
        <v>41</v>
      </c>
      <c r="M35">
        <f t="shared" si="1"/>
        <v>19</v>
      </c>
    </row>
    <row r="37" spans="1:14" ht="12.75">
      <c r="A37" t="s">
        <v>1</v>
      </c>
      <c r="B37">
        <f>MAX(B4:M34)</f>
        <v>47</v>
      </c>
      <c r="D37" t="s">
        <v>2</v>
      </c>
      <c r="E37" s="2">
        <f>AVERAGE(B4:M34)</f>
        <v>24.31578947368421</v>
      </c>
      <c r="G37" t="s">
        <v>3</v>
      </c>
      <c r="H37" s="2">
        <f>STDEV(B4:M34)</f>
        <v>9.231463849901061</v>
      </c>
      <c r="J37" t="s">
        <v>4</v>
      </c>
      <c r="K37">
        <f>COUNT(B4:M34)</f>
        <v>57</v>
      </c>
      <c r="M37" t="s">
        <v>23</v>
      </c>
      <c r="N37" s="2">
        <f>K37/61*100</f>
        <v>93.44262295081968</v>
      </c>
    </row>
    <row r="39" spans="3:10" ht="12.75">
      <c r="C39" t="s">
        <v>20</v>
      </c>
      <c r="D39" s="2">
        <f>D40/15*100</f>
        <v>100</v>
      </c>
      <c r="F39" t="s">
        <v>21</v>
      </c>
      <c r="G39" s="2">
        <f>G40/15*100</f>
        <v>93.33333333333333</v>
      </c>
      <c r="I39" t="s">
        <v>22</v>
      </c>
      <c r="J39" s="2">
        <f>J40/16*100</f>
        <v>87.5</v>
      </c>
    </row>
    <row r="40" spans="3:10" ht="12.75">
      <c r="C40" t="s">
        <v>24</v>
      </c>
      <c r="D40">
        <f>COUNT(B4:D34)</f>
        <v>15</v>
      </c>
      <c r="F40" t="s">
        <v>25</v>
      </c>
      <c r="G40">
        <f>COUNT(E4:G34)</f>
        <v>14</v>
      </c>
      <c r="I40" t="s">
        <v>26</v>
      </c>
      <c r="J40">
        <f>COUNT(H4:J34)</f>
        <v>14</v>
      </c>
    </row>
  </sheetData>
  <printOptions/>
  <pageMargins left="0.75" right="0.75" top="0.5" bottom="0.5" header="0.5" footer="0.5"/>
  <pageSetup horizontalDpi="600" verticalDpi="6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3:T19"/>
  <sheetViews>
    <sheetView workbookViewId="0" topLeftCell="A7">
      <selection activeCell="S14" sqref="S14:T19"/>
    </sheetView>
  </sheetViews>
  <sheetFormatPr defaultColWidth="9.140625" defaultRowHeight="12.75"/>
  <cols>
    <col min="8" max="8" width="7.57421875" style="0" customWidth="1"/>
    <col min="11" max="11" width="7.140625" style="0" customWidth="1"/>
    <col min="20" max="20" width="6.7109375" style="0" customWidth="1"/>
  </cols>
  <sheetData>
    <row r="12" ht="13.5" thickBot="1"/>
    <row r="13" spans="1:20" ht="39" thickBot="1">
      <c r="A13" s="3"/>
      <c r="B13" s="4" t="s">
        <v>8</v>
      </c>
      <c r="C13" s="5"/>
      <c r="D13" s="3"/>
      <c r="E13" s="4" t="s">
        <v>2</v>
      </c>
      <c r="F13" s="5"/>
      <c r="G13" s="3"/>
      <c r="H13" s="6" t="s">
        <v>9</v>
      </c>
      <c r="I13" s="5"/>
      <c r="J13" s="3"/>
      <c r="K13" s="6" t="s">
        <v>10</v>
      </c>
      <c r="L13" s="5"/>
      <c r="M13" s="3"/>
      <c r="N13" s="6" t="s">
        <v>11</v>
      </c>
      <c r="O13" s="5"/>
      <c r="P13" s="3"/>
      <c r="Q13" s="6" t="s">
        <v>12</v>
      </c>
      <c r="R13" s="7"/>
      <c r="S13" s="8"/>
      <c r="T13" s="6" t="s">
        <v>13</v>
      </c>
    </row>
    <row r="14" spans="1:20" ht="12.75">
      <c r="A14" s="9" t="s">
        <v>14</v>
      </c>
      <c r="B14" s="10">
        <f>MAX(PA!B37)</f>
        <v>71</v>
      </c>
      <c r="C14" s="7"/>
      <c r="D14" s="9" t="s">
        <v>14</v>
      </c>
      <c r="E14" s="10">
        <f>AVERAGE(PA!E37)</f>
        <v>31.442622950819672</v>
      </c>
      <c r="F14" s="7"/>
      <c r="G14" s="9" t="s">
        <v>18</v>
      </c>
      <c r="H14" s="11">
        <f>(LL!N37)</f>
        <v>100</v>
      </c>
      <c r="I14" s="7"/>
      <c r="J14" s="9" t="s">
        <v>17</v>
      </c>
      <c r="K14" s="11">
        <f>('S3'!D39)</f>
        <v>100</v>
      </c>
      <c r="L14" s="7"/>
      <c r="M14" s="9" t="s">
        <v>14</v>
      </c>
      <c r="N14" s="11">
        <f>(PA!G39)</f>
        <v>100</v>
      </c>
      <c r="O14" s="7"/>
      <c r="P14" s="9" t="s">
        <v>15</v>
      </c>
      <c r="Q14" s="11">
        <f>('N3'!J39)</f>
        <v>100</v>
      </c>
      <c r="R14" s="12"/>
      <c r="S14" s="8" t="s">
        <v>18</v>
      </c>
      <c r="T14" s="11">
        <f>(LL!N37)</f>
        <v>100</v>
      </c>
    </row>
    <row r="15" spans="1:20" ht="12.75">
      <c r="A15" s="9" t="s">
        <v>18</v>
      </c>
      <c r="B15" s="10">
        <f>MAX(LL!B37)</f>
        <v>56</v>
      </c>
      <c r="C15" s="12"/>
      <c r="D15" s="9" t="s">
        <v>18</v>
      </c>
      <c r="E15" s="10">
        <f>AVERAGE(LL!E37)</f>
        <v>26.098360655737704</v>
      </c>
      <c r="F15" s="12"/>
      <c r="G15" s="9" t="s">
        <v>15</v>
      </c>
      <c r="H15" s="10">
        <f>('N3'!N37)</f>
        <v>100</v>
      </c>
      <c r="I15" s="12"/>
      <c r="J15" s="9" t="s">
        <v>18</v>
      </c>
      <c r="K15" s="10">
        <f>(LL!D39)</f>
        <v>100</v>
      </c>
      <c r="L15" s="12"/>
      <c r="M15" s="9" t="s">
        <v>18</v>
      </c>
      <c r="N15" s="10">
        <f>(LL!G39)</f>
        <v>100</v>
      </c>
      <c r="O15" s="12"/>
      <c r="P15" s="9" t="s">
        <v>14</v>
      </c>
      <c r="Q15" s="10">
        <f>(PA!J39)</f>
        <v>100</v>
      </c>
      <c r="R15" s="12"/>
      <c r="S15" s="9" t="s">
        <v>15</v>
      </c>
      <c r="T15" s="10">
        <f>('N3'!N37)</f>
        <v>100</v>
      </c>
    </row>
    <row r="16" spans="1:20" ht="12.75">
      <c r="A16" s="9" t="s">
        <v>17</v>
      </c>
      <c r="B16" s="10">
        <f>MAX('S3'!B37)</f>
        <v>47</v>
      </c>
      <c r="C16" s="12"/>
      <c r="D16" s="9" t="s">
        <v>16</v>
      </c>
      <c r="E16" s="10">
        <f>AVERAGE('B1'!E37)</f>
        <v>24.75</v>
      </c>
      <c r="F16" s="12"/>
      <c r="G16" s="9" t="s">
        <v>14</v>
      </c>
      <c r="H16" s="10">
        <f>(PA!N37)</f>
        <v>100</v>
      </c>
      <c r="I16" s="12"/>
      <c r="J16" s="9" t="s">
        <v>16</v>
      </c>
      <c r="K16" s="10">
        <f>('B1'!D39)</f>
        <v>100</v>
      </c>
      <c r="L16" s="12"/>
      <c r="M16" s="9" t="s">
        <v>19</v>
      </c>
      <c r="N16" s="10">
        <f>(NC!G39)</f>
        <v>100</v>
      </c>
      <c r="O16" s="12"/>
      <c r="P16" s="9" t="s">
        <v>18</v>
      </c>
      <c r="Q16" s="10">
        <f>(LL!J39)</f>
        <v>100</v>
      </c>
      <c r="R16" s="12"/>
      <c r="S16" s="9" t="s">
        <v>14</v>
      </c>
      <c r="T16" s="10">
        <f>(PA!N37)</f>
        <v>100</v>
      </c>
    </row>
    <row r="17" spans="1:20" ht="12.75">
      <c r="A17" s="9" t="s">
        <v>16</v>
      </c>
      <c r="B17" s="10">
        <f>MAX('B1'!B37)</f>
        <v>44</v>
      </c>
      <c r="C17" s="12"/>
      <c r="D17" s="9" t="s">
        <v>17</v>
      </c>
      <c r="E17" s="10">
        <f>AVERAGE('S3'!E37)</f>
        <v>24.31578947368421</v>
      </c>
      <c r="F17" s="12"/>
      <c r="G17" s="9" t="s">
        <v>17</v>
      </c>
      <c r="H17" s="10">
        <f>('S3'!N37)</f>
        <v>93.44262295081968</v>
      </c>
      <c r="I17" s="12"/>
      <c r="J17" s="9" t="s">
        <v>14</v>
      </c>
      <c r="K17" s="10">
        <f>(PA!D39)</f>
        <v>100</v>
      </c>
      <c r="L17" s="12"/>
      <c r="M17" s="9" t="s">
        <v>15</v>
      </c>
      <c r="N17" s="10">
        <f>('N3'!G39)</f>
        <v>100</v>
      </c>
      <c r="O17" s="12"/>
      <c r="P17" s="9" t="s">
        <v>16</v>
      </c>
      <c r="Q17" s="10">
        <f>('B1'!J39)</f>
        <v>93.75</v>
      </c>
      <c r="R17" s="12"/>
      <c r="S17" s="9" t="s">
        <v>17</v>
      </c>
      <c r="T17" s="10">
        <f>('S3'!N37)</f>
        <v>93.44262295081968</v>
      </c>
    </row>
    <row r="18" spans="1:20" ht="12.75">
      <c r="A18" s="9" t="s">
        <v>15</v>
      </c>
      <c r="B18" s="10">
        <f>MAX('N3'!B37)</f>
        <v>39</v>
      </c>
      <c r="C18" s="12"/>
      <c r="D18" s="9" t="s">
        <v>19</v>
      </c>
      <c r="E18" s="10">
        <f>AVERAGE(NC!E37)</f>
        <v>22.894736842105264</v>
      </c>
      <c r="F18" s="12"/>
      <c r="G18" s="9" t="s">
        <v>19</v>
      </c>
      <c r="H18" s="10">
        <f>(NC!N37)</f>
        <v>93.44262295081968</v>
      </c>
      <c r="I18" s="12"/>
      <c r="J18" s="9" t="s">
        <v>15</v>
      </c>
      <c r="K18" s="10">
        <f>('N3'!D39)</f>
        <v>100</v>
      </c>
      <c r="L18" s="12"/>
      <c r="M18" s="9" t="s">
        <v>17</v>
      </c>
      <c r="N18" s="10">
        <f>('S3'!G39)</f>
        <v>93.33333333333333</v>
      </c>
      <c r="O18" s="12"/>
      <c r="P18" s="9" t="s">
        <v>19</v>
      </c>
      <c r="Q18" s="10">
        <f>(NC!J39)</f>
        <v>93.75</v>
      </c>
      <c r="R18" s="12"/>
      <c r="S18" s="9" t="s">
        <v>19</v>
      </c>
      <c r="T18" s="10">
        <f>(NC!N37)</f>
        <v>93.44262295081968</v>
      </c>
    </row>
    <row r="19" spans="1:20" ht="13.5" thickBot="1">
      <c r="A19" s="13" t="s">
        <v>19</v>
      </c>
      <c r="B19" s="14">
        <f>MAX(NC!B37)</f>
        <v>38</v>
      </c>
      <c r="C19" s="15"/>
      <c r="D19" s="13" t="s">
        <v>15</v>
      </c>
      <c r="E19" s="14">
        <f>AVERAGE('N3'!E37)</f>
        <v>21.65573770491803</v>
      </c>
      <c r="F19" s="15"/>
      <c r="G19" s="13" t="s">
        <v>16</v>
      </c>
      <c r="H19" s="14">
        <f>('B1'!N37)</f>
        <v>91.80327868852459</v>
      </c>
      <c r="I19" s="15"/>
      <c r="J19" s="13" t="s">
        <v>19</v>
      </c>
      <c r="K19" s="14">
        <f>(NC!D39)</f>
        <v>86.66666666666667</v>
      </c>
      <c r="L19" s="15"/>
      <c r="M19" s="13" t="s">
        <v>16</v>
      </c>
      <c r="N19" s="14">
        <f>('B1'!G39)</f>
        <v>80</v>
      </c>
      <c r="O19" s="15"/>
      <c r="P19" s="13" t="s">
        <v>17</v>
      </c>
      <c r="Q19" s="14">
        <f>('S3'!J39)</f>
        <v>87.5</v>
      </c>
      <c r="R19" s="15"/>
      <c r="S19" s="13" t="s">
        <v>16</v>
      </c>
      <c r="T19" s="14">
        <f>('B1'!N37)</f>
        <v>91.80327868852459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sak</cp:lastModifiedBy>
  <cp:lastPrinted>1998-06-11T14:59:47Z</cp:lastPrinted>
  <dcterms:created xsi:type="dcterms:W3CDTF">1998-06-10T20:05:35Z</dcterms:created>
  <dcterms:modified xsi:type="dcterms:W3CDTF">2004-01-22T14:34:28Z</dcterms:modified>
  <cp:category/>
  <cp:version/>
  <cp:contentType/>
  <cp:contentStatus/>
</cp:coreProperties>
</file>